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47" firstSheet="4" activeTab="5"/>
  </bookViews>
  <sheets>
    <sheet name="收入支出决算总表" sheetId="1" r:id="rId1"/>
    <sheet name="收入决算表" sheetId="2" r:id="rId2"/>
    <sheet name="支出决算表" sheetId="3" r:id="rId3"/>
    <sheet name=" 财政拨款收入支出决算总表" sheetId="4" r:id="rId4"/>
    <sheet name="一般公共预算财政拨款收入支出决算表" sheetId="5" r:id="rId5"/>
    <sheet name="一般公共预算财政拨款基本支出决算表" sheetId="6" r:id="rId6"/>
    <sheet name="政府性基金预算财政拨款收入支出决算表" sheetId="7" r:id="rId7"/>
    <sheet name=" 国有资本经营预算财政拨款收入支出决算表" sheetId="8" r:id="rId8"/>
    <sheet name="&quot;三公&quot;经费及相关信息统计表" sheetId="9" r:id="rId9"/>
    <sheet name="政府采购情况表" sheetId="10" r:id="rId10"/>
  </sheets>
  <definedNames/>
  <calcPr fullCalcOnLoad="1" refMode="R1C1"/>
</workbook>
</file>

<file path=xl/sharedStrings.xml><?xml version="1.0" encoding="utf-8"?>
<sst xmlns="http://schemas.openxmlformats.org/spreadsheetml/2006/main" count="1677" uniqueCount="400">
  <si>
    <t>收入支出决算总表</t>
  </si>
  <si>
    <t>公开01表</t>
  </si>
  <si>
    <t>部门：中共廊坊市霸州市委信访办公室、霸州人民政府信访局（本级）</t>
  </si>
  <si>
    <t>金额单位：万元</t>
  </si>
  <si>
    <t>收入</t>
  </si>
  <si>
    <t/>
  </si>
  <si>
    <t>支出</t>
  </si>
  <si>
    <t>项目</t>
  </si>
  <si>
    <t>行次</t>
  </si>
  <si>
    <t>金额</t>
  </si>
  <si>
    <t>栏次</t>
  </si>
  <si>
    <t>1</t>
  </si>
  <si>
    <t>2</t>
  </si>
  <si>
    <t>一、财政拨款收入</t>
  </si>
  <si>
    <t>一、一般公共服务支出</t>
  </si>
  <si>
    <t>30</t>
  </si>
  <si>
    <t>　　其中：政府性基金预算财政拨款</t>
  </si>
  <si>
    <t>二、外交支出</t>
  </si>
  <si>
    <t>31</t>
  </si>
  <si>
    <t>二、上级补助收入</t>
  </si>
  <si>
    <t>3</t>
  </si>
  <si>
    <t>三、国防支出</t>
  </si>
  <si>
    <t>32</t>
  </si>
  <si>
    <t>三、事业收入</t>
  </si>
  <si>
    <t>4</t>
  </si>
  <si>
    <t>四、公共安全支出</t>
  </si>
  <si>
    <t>33</t>
  </si>
  <si>
    <t>四、经营收入</t>
  </si>
  <si>
    <t>5</t>
  </si>
  <si>
    <t>五、教育支出</t>
  </si>
  <si>
    <t>34</t>
  </si>
  <si>
    <t>五、附属单位上缴收入</t>
  </si>
  <si>
    <t>6</t>
  </si>
  <si>
    <t>六、科学技术支出</t>
  </si>
  <si>
    <t>35</t>
  </si>
  <si>
    <t>六、其他收入</t>
  </si>
  <si>
    <t>7</t>
  </si>
  <si>
    <t>七、文化体育与传媒支出</t>
  </si>
  <si>
    <t>36</t>
  </si>
  <si>
    <t>8</t>
  </si>
  <si>
    <t>八、社会保障和就业支出</t>
  </si>
  <si>
    <t>37</t>
  </si>
  <si>
    <t>9</t>
  </si>
  <si>
    <t>九、医疗卫生与计划生育支出</t>
  </si>
  <si>
    <t>38</t>
  </si>
  <si>
    <t>10</t>
  </si>
  <si>
    <t>十、节能环保支出</t>
  </si>
  <si>
    <t>39</t>
  </si>
  <si>
    <t>11</t>
  </si>
  <si>
    <t>十一、城乡社区支出</t>
  </si>
  <si>
    <t>40</t>
  </si>
  <si>
    <t>12</t>
  </si>
  <si>
    <t>十二、农林水支出</t>
  </si>
  <si>
    <t>41</t>
  </si>
  <si>
    <t>13</t>
  </si>
  <si>
    <t>十三、交通运输支出</t>
  </si>
  <si>
    <t>42</t>
  </si>
  <si>
    <t>14</t>
  </si>
  <si>
    <t>十四、资源勘探信息等支出</t>
  </si>
  <si>
    <t>43</t>
  </si>
  <si>
    <t>15</t>
  </si>
  <si>
    <t>十五、商业服务业等支出</t>
  </si>
  <si>
    <t>44</t>
  </si>
  <si>
    <t>16</t>
  </si>
  <si>
    <t>十六、金融支出</t>
  </si>
  <si>
    <t>45</t>
  </si>
  <si>
    <t>17</t>
  </si>
  <si>
    <t>十七、援助其他地区支出</t>
  </si>
  <si>
    <t>46</t>
  </si>
  <si>
    <t>18</t>
  </si>
  <si>
    <t>十八、国土海洋气象等支出</t>
  </si>
  <si>
    <t>47</t>
  </si>
  <si>
    <t>19</t>
  </si>
  <si>
    <t>十九、住房保障支出</t>
  </si>
  <si>
    <t>48</t>
  </si>
  <si>
    <t>20</t>
  </si>
  <si>
    <t>二十、粮油物资储备支出</t>
  </si>
  <si>
    <t>49</t>
  </si>
  <si>
    <t>21</t>
  </si>
  <si>
    <t>二十一、其他支出</t>
  </si>
  <si>
    <t>50</t>
  </si>
  <si>
    <t>本年收入合计</t>
  </si>
  <si>
    <t>22</t>
  </si>
  <si>
    <t>本年支出合计</t>
  </si>
  <si>
    <t>51</t>
  </si>
  <si>
    <t>用事业基金弥补收支差额</t>
  </si>
  <si>
    <t>23</t>
  </si>
  <si>
    <t>结余分配</t>
  </si>
  <si>
    <t>52</t>
  </si>
  <si>
    <t>年初结转和结余</t>
  </si>
  <si>
    <t>24</t>
  </si>
  <si>
    <t xml:space="preserve">  其中：提取职工福利基金</t>
  </si>
  <si>
    <t>53</t>
  </si>
  <si>
    <t xml:space="preserve">  其中：项目支出结转和结余</t>
  </si>
  <si>
    <t>25</t>
  </si>
  <si>
    <t xml:space="preserve">        转入事业基金</t>
  </si>
  <si>
    <t>54</t>
  </si>
  <si>
    <t>26</t>
  </si>
  <si>
    <t>年末结转和结余</t>
  </si>
  <si>
    <t>55</t>
  </si>
  <si>
    <t>27</t>
  </si>
  <si>
    <t>56</t>
  </si>
  <si>
    <t>28</t>
  </si>
  <si>
    <t>57</t>
  </si>
  <si>
    <t>总计</t>
  </si>
  <si>
    <t>29</t>
  </si>
  <si>
    <t>58</t>
  </si>
  <si>
    <t>注：本表反映部门决算本年度的总收支和年末结转结余情况。</t>
  </si>
  <si>
    <t>— 1 —</t>
  </si>
  <si>
    <t>收入决算表</t>
  </si>
  <si>
    <t>公开02表</t>
  </si>
  <si>
    <t>科目编码</t>
  </si>
  <si>
    <t>科目名称</t>
  </si>
  <si>
    <t>财政拨款收入</t>
  </si>
  <si>
    <t>上级补助收入</t>
  </si>
  <si>
    <t>事业收入</t>
  </si>
  <si>
    <t>经营收入</t>
  </si>
  <si>
    <t>附属单位上缴收入</t>
  </si>
  <si>
    <t>其他收入</t>
  </si>
  <si>
    <t>支出功能分类</t>
  </si>
  <si>
    <t>小计</t>
  </si>
  <si>
    <t>类</t>
  </si>
  <si>
    <t>款</t>
  </si>
  <si>
    <t>项</t>
  </si>
  <si>
    <t>合计</t>
  </si>
  <si>
    <t>201</t>
  </si>
  <si>
    <t>一般公共服务支出</t>
  </si>
  <si>
    <t>20103</t>
  </si>
  <si>
    <t>政府办公厅（室）及相关机构事务</t>
  </si>
  <si>
    <t>2010308</t>
  </si>
  <si>
    <t xml:space="preserve">  信访事务</t>
  </si>
  <si>
    <t>注：本表反映部门本年度取得的各项收入情况。</t>
  </si>
  <si>
    <t>—2.%d —</t>
  </si>
  <si>
    <t>支出决算表</t>
  </si>
  <si>
    <t>公开03表</t>
  </si>
  <si>
    <t>基本支出</t>
  </si>
  <si>
    <t>项目支出</t>
  </si>
  <si>
    <t>上缴上级支出</t>
  </si>
  <si>
    <t>经营支出</t>
  </si>
  <si>
    <t>对附属单位补助支出</t>
  </si>
  <si>
    <t>注：本表反映部门本年度各项支出情况。</t>
  </si>
  <si>
    <t>— 3.%d —</t>
  </si>
  <si>
    <t>财政拨款收入支出决算总表</t>
  </si>
  <si>
    <t>公开04表</t>
  </si>
  <si>
    <t>收     入</t>
  </si>
  <si>
    <t>支     出</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</si>
  <si>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</si>
  <si>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</si>
  <si>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</si>
  <si>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</si>
  <si>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</si>
  <si>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</si>
  <si>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</si>
  <si>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</si>
  <si>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注：本表反映部门本年度一般公共预算财政拨款和政府性基金预算财政拨款的总收支和年末结转结余的情况。</t>
  </si>
  <si>
    <t>— 4 —</t>
  </si>
  <si>
    <t>一般公共预算财政拨款收入支出决算表</t>
  </si>
  <si>
    <t>公开05表</t>
  </si>
  <si>
    <t>功能分类科目编码</t>
  </si>
  <si>
    <t>本年收入</t>
  </si>
  <si>
    <t>本年支出</t>
  </si>
  <si>
    <t>基本支出结转</t>
  </si>
  <si>
    <t>项目支出结转和结余</t>
  </si>
  <si>
    <t>项目支出结转</t>
  </si>
  <si>
    <t>项目支出结余</t>
  </si>
  <si>
    <t xml:space="preserve">    2.本表批复到项级科目。</t>
  </si>
  <si>
    <t>— 5.%d —</t>
  </si>
  <si>
    <t>一般公共预算财政拨款基本支出决算表</t>
  </si>
  <si>
    <t>公开06表</t>
  </si>
  <si>
    <t>人员经费</t>
  </si>
  <si>
    <t>公用经费</t>
  </si>
  <si>
    <t>经济分类科目编码</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</si>
  <si>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</si>
  <si>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</si>
  <si>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</si>
  <si>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</si>
  <si>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</si>
  <si>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</si>
  <si>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</si>
  <si>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</si>
  <si>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</si>
  <si>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</si>
  <si>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</si>
  <si>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</si>
  <si>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</si>
  <si>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</si>
  <si>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</si>
  <si>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</si>
  <si>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</si>
  <si>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</si>
  <si>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</si>
  <si>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</si>
  <si>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</si>
  <si>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</si>
  <si>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</si>
  <si>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</si>
  <si>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</si>
  <si>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</si>
  <si>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</si>
  <si>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</si>
  <si>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</si>
  <si>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</si>
  <si>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</si>
  <si>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</si>
  <si>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</si>
  <si>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</si>
  <si>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</si>
  <si>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</si>
  <si>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</si>
  <si>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</si>
  <si>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</si>
  <si>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</si>
  <si>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</si>
  <si>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</si>
  <si>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</si>
  <si>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</si>
  <si>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</si>
  <si>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</si>
  <si>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</si>
  <si>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</si>
  <si>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</si>
  <si>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</si>
  <si>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</si>
  <si>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</si>
  <si>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</si>
  <si>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</si>
  <si>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</si>
  <si>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</si>
  <si>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</si>
  <si>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</si>
  <si>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</si>
  <si>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</si>
  <si>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</si>
  <si>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</si>
  <si>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</si>
  <si>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</si>
  <si>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</si>
  <si>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</si>
  <si>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</si>
  <si>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</si>
  <si>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</si>
  <si>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</si>
  <si>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</si>
  <si>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</si>
  <si>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</si>
  <si>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</si>
  <si>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</si>
  <si>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</si>
  <si>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</si>
  <si>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</si>
  <si>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</si>
  <si>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</si>
  <si>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</si>
  <si>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</si>
  <si>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</si>
  <si>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</si>
  <si>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</si>
  <si>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</si>
  <si>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</si>
  <si>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</si>
  <si>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</si>
  <si>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</si>
  <si>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</si>
  <si>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</si>
  <si>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</si>
  <si>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</si>
  <si>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</si>
  <si>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</si>
  <si>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</si>
  <si>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</si>
  <si>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</si>
  <si>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</si>
  <si>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</si>
  <si>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</si>
  <si>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</si>
  <si>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</si>
  <si>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</si>
  <si>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</si>
  <si>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</si>
  <si>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</si>
  <si>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</si>
  <si>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</si>
  <si>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</si>
  <si>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</si>
  <si>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</si>
  <si>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</si>
  <si>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</si>
  <si>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</si>
  <si>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</si>
  <si>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</si>
  <si>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</si>
  <si>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</si>
  <si>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</si>
  <si>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</si>
  <si>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</si>
  <si>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</si>
  <si>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</si>
  <si>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</si>
  <si>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</si>
  <si>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 xml:space="preserve">  住房公积金</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</si>
  <si>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</si>
  <si>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</si>
  <si>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</si>
  <si>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</si>
  <si>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</si>
  <si>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</si>
  <si>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</si>
  <si>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</si>
  <si>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</si>
  <si>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</si>
  <si>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</si>
  <si>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</si>
  <si>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</si>
  <si>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</si>
  <si>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</si>
  <si>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</si>
  <si>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</si>
  <si>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</si>
  <si>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</si>
  <si>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</si>
  <si>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</si>
  <si>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其他支出</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</si>
  <si>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</si>
  <si>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</si>
  <si>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</si>
  <si>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</si>
  <si>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</si>
  <si>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</si>
  <si>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</si>
  <si>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</si>
  <si>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</si>
  <si>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</si>
  <si>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</si>
  <si>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</si>
  <si>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</si>
  <si>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</si>
  <si>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 6 —</t>
  </si>
  <si>
    <t>政府性基金预算财政拨款收入支出决算表</t>
  </si>
  <si>
    <t>公开07表</t>
  </si>
  <si>
    <t>注：本部门本年度无相关支出情况，按要求以空表列示。</t>
  </si>
  <si>
    <t>— 7.%d —</t>
  </si>
  <si>
    <t>国有资本经营预算财政拨款收入支出决算表</t>
  </si>
  <si>
    <t>公开08表</t>
  </si>
  <si>
    <t>编制单位：中共廊坊市霸州市委信访办公室、霸州人民政府信访局（本级）</t>
  </si>
  <si>
    <t>科目</t>
  </si>
  <si>
    <t>— 8.%d —</t>
  </si>
  <si>
    <t>"三公"经费及相关信息统计表</t>
  </si>
  <si>
    <t>公开09表</t>
  </si>
  <si>
    <t>项  目</t>
  </si>
  <si>
    <t>预算数</t>
  </si>
  <si>
    <t>统计数</t>
  </si>
  <si>
    <t>栏  次</t>
  </si>
  <si>
    <t>一、“三公”经费支出</t>
  </si>
  <si>
    <t>—</t>
  </si>
  <si>
    <t>二、机关运行经费</t>
  </si>
  <si>
    <t>（一）支出合计</t>
  </si>
  <si>
    <t>三、国有资产占用情况</t>
  </si>
  <si>
    <t xml:space="preserve">  1．因公出国（境）费</t>
  </si>
  <si>
    <t>（一）车辆数合计（辆）</t>
  </si>
  <si>
    <t xml:space="preserve">  2．公务用车购置及运行维护费</t>
  </si>
  <si>
    <t xml:space="preserve">  1．部级领导干部用车</t>
  </si>
  <si>
    <t xml:space="preserve">    （1）公务用车购置费</t>
  </si>
  <si>
    <t xml:space="preserve">  2．一般公务用车</t>
  </si>
  <si>
    <t xml:space="preserve">    （2）公务用车运行维护费</t>
  </si>
  <si>
    <t xml:space="preserve">  3．一般执法执勤用车</t>
  </si>
  <si>
    <t xml:space="preserve">  3．公务接待费</t>
  </si>
  <si>
    <t xml:space="preserve">  4．特种专业技术用车</t>
  </si>
  <si>
    <t xml:space="preserve">    （1）国内接待费</t>
  </si>
  <si>
    <t xml:space="preserve">  5．其他用车</t>
  </si>
  <si>
    <t xml:space="preserve">         其中：外事接待费</t>
  </si>
  <si>
    <t>（二）单价50万元以上通用设备（台，套）</t>
  </si>
  <si>
    <t xml:space="preserve">    （2）国（境）外接待费</t>
  </si>
  <si>
    <t>（三）单价100万元以上专用设备（台，套）</t>
  </si>
  <si>
    <t>（二）相关统计数</t>
  </si>
  <si>
    <t xml:space="preserve">  1．因公出国（境）团组数（个）</t>
  </si>
  <si>
    <t xml:space="preserve">  2．因公出国（境）人次数（人）</t>
  </si>
  <si>
    <t xml:space="preserve">  3．公务用车购置数（辆）</t>
  </si>
  <si>
    <t>　</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</si>
  <si>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</si>
  <si>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</si>
  <si>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</si>
  <si>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</si>
  <si>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</si>
  <si>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</si>
  <si>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</si>
  <si>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 9 —</t>
  </si>
  <si>
    <t>政府采购情况表</t>
  </si>
  <si>
    <t>公开10表</t>
  </si>
  <si>
    <t>采购计划金额</t>
  </si>
  <si>
    <t>采购预算(财政性资金)</t>
  </si>
  <si>
    <t>非财政性资金</t>
  </si>
  <si>
    <t>一般公共预算</t>
  </si>
  <si>
    <t>政府性基金预算</t>
  </si>
  <si>
    <t>其他资金</t>
  </si>
  <si>
    <t>合      计</t>
  </si>
  <si>
    <t>货物</t>
  </si>
  <si>
    <t>工程</t>
  </si>
  <si>
    <t>服务</t>
  </si>
  <si>
    <t>实际采购金额</t>
  </si>
  <si>
    <t>— 10 —</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</si>
</sst>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Red]\(#,##0.00\)"/>
    <numFmt numFmtId="180" formatCode="#,##0.00_ "/>
    <numFmt numFmtId="181" formatCode="0.00_ "/>
    <numFmt numFmtId="182" formatCode="#,##0.0000"/>
  </numFmts>
  <fonts count="42">
    <font>
      <sz val="10"/>
      <color indexed="8"/>
      <name val="Arial"/>
      <family val="2"/>
    </font>
    <font>
      <sz val="10"/>
      <name val="宋体"/>
      <family val="0"/>
    </font>
    <font>
      <sz val="15"/>
      <color indexed="8"/>
      <name val="宋体"/>
      <family val="0"/>
    </font>
    <font>
      <sz val="10"/>
      <color indexed="8"/>
      <name val="宋体"/>
      <family val="0"/>
    </font>
    <font>
      <sz val="11"/>
      <color indexed="8"/>
      <name val="宋体"/>
      <family val="0"/>
    </font>
    <font>
      <b/>
      <sz val="11"/>
      <color indexed="8"/>
      <name val="宋体"/>
      <family val="0"/>
    </font>
    <font>
      <b/>
      <sz val="11"/>
      <color indexed="9"/>
      <name val="宋体"/>
      <family val="0"/>
    </font>
    <font>
      <b/>
      <sz val="11"/>
      <color indexed="62"/>
      <name val="宋体"/>
      <family val="0"/>
    </font>
    <font>
      <b/>
      <sz val="11"/>
      <color indexed="53"/>
      <name val="宋体"/>
      <family val="0"/>
    </font>
    <font>
      <b/>
      <sz val="18"/>
      <color indexed="62"/>
      <name val="宋体"/>
      <family val="0"/>
    </font>
    <font>
      <sz val="11"/>
      <color indexed="62"/>
      <name val="宋体"/>
      <family val="0"/>
    </font>
    <font>
      <sz val="11"/>
      <color indexed="9"/>
      <name val="宋体"/>
      <family val="0"/>
    </font>
    <font>
      <sz val="11"/>
      <color indexed="16"/>
      <name val="宋体"/>
      <family val="0"/>
    </font>
    <font>
      <sz val="11"/>
      <color indexed="53"/>
      <name val="宋体"/>
      <family val="0"/>
    </font>
    <font>
      <sz val="11"/>
      <color indexed="19"/>
      <name val="宋体"/>
      <family val="0"/>
    </font>
    <font>
      <b/>
      <sz val="15"/>
      <color indexed="62"/>
      <name val="宋体"/>
      <family val="0"/>
    </font>
    <font>
      <u val="single"/>
      <sz val="11"/>
      <color indexed="12"/>
      <name val="宋体"/>
      <family val="0"/>
    </font>
    <font>
      <sz val="11"/>
      <color indexed="10"/>
      <name val="宋体"/>
      <family val="0"/>
    </font>
    <font>
      <u val="single"/>
      <sz val="11"/>
      <color indexed="20"/>
      <name val="宋体"/>
      <family val="0"/>
    </font>
    <font>
      <b/>
      <sz val="11"/>
      <color indexed="63"/>
      <name val="宋体"/>
      <family val="0"/>
    </font>
    <font>
      <b/>
      <sz val="13"/>
      <color indexed="62"/>
      <name val="宋体"/>
      <family val="0"/>
    </font>
    <font>
      <i/>
      <sz val="11"/>
      <color indexed="2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3" fillId="2" borderId="0" applyNumberFormat="0" applyBorder="0" applyAlignment="0" applyProtection="0"/>
    <xf numFmtId="0" fontId="24" fillId="3" borderId="1" applyNumberFormat="0" applyAlignment="0" applyProtection="0"/>
    <xf numFmtId="178" fontId="0" fillId="0" borderId="0">
      <alignment/>
      <protection/>
    </xf>
    <xf numFmtId="177" fontId="0" fillId="0" borderId="0">
      <alignment/>
      <protection/>
    </xf>
    <xf numFmtId="0" fontId="23" fillId="4" borderId="0" applyNumberFormat="0" applyBorder="0" applyAlignment="0" applyProtection="0"/>
    <xf numFmtId="0" fontId="25" fillId="5" borderId="0" applyNumberFormat="0" applyBorder="0" applyAlignment="0" applyProtection="0"/>
    <xf numFmtId="176" fontId="0" fillId="0" borderId="0">
      <alignment/>
      <protection/>
    </xf>
    <xf numFmtId="0" fontId="26" fillId="6" borderId="0" applyNumberFormat="0" applyBorder="0" applyAlignment="0" applyProtection="0"/>
    <xf numFmtId="0" fontId="27" fillId="0" borderId="0" applyNumberFormat="0" applyFill="0" applyBorder="0" applyAlignment="0" applyProtection="0"/>
    <xf numFmtId="9" fontId="0" fillId="0" borderId="0">
      <alignment/>
      <protection/>
    </xf>
    <xf numFmtId="0" fontId="28" fillId="0" borderId="0" applyNumberFormat="0" applyFill="0" applyBorder="0" applyAlignment="0" applyProtection="0"/>
    <xf numFmtId="0" fontId="0" fillId="7" borderId="2" applyNumberFormat="0" applyFont="0" applyAlignment="0" applyProtection="0"/>
    <xf numFmtId="0" fontId="26"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26" fillId="9" borderId="0" applyNumberFormat="0" applyBorder="0" applyAlignment="0" applyProtection="0"/>
    <xf numFmtId="0" fontId="29" fillId="0" borderId="5" applyNumberFormat="0" applyFill="0" applyAlignment="0" applyProtection="0"/>
    <xf numFmtId="0" fontId="26" fillId="10" borderId="0" applyNumberFormat="0" applyBorder="0" applyAlignment="0" applyProtection="0"/>
    <xf numFmtId="0" fontId="35" fillId="11" borderId="6" applyNumberFormat="0" applyAlignment="0" applyProtection="0"/>
    <xf numFmtId="0" fontId="36" fillId="11" borderId="1" applyNumberFormat="0" applyAlignment="0" applyProtection="0"/>
    <xf numFmtId="0" fontId="37" fillId="12" borderId="7"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8" fillId="0" borderId="8" applyNumberFormat="0" applyFill="0" applyAlignment="0" applyProtection="0"/>
    <xf numFmtId="0" fontId="39" fillId="0" borderId="9"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cellStyleXfs>
  <cellXfs count="55">
    <xf numFmtId="0" fontId="0" fillId="0" borderId="0" xfId="0" applyAlignment="1">
      <alignment/>
    </xf>
    <xf numFmtId="0" fontId="0" fillId="0" borderId="0" xfId="0" applyFill="1" applyAlignment="1">
      <alignment/>
    </xf>
    <xf numFmtId="0" fontId="2" fillId="0" borderId="0" xfId="0" applyFont="1" applyFill="1" applyAlignment="1">
      <alignment horizontal="center"/>
    </xf>
    <xf numFmtId="0" fontId="3" fillId="0" borderId="0" xfId="0" applyFont="1" applyFill="1" applyAlignment="1">
      <alignment horizontal="right"/>
    </xf>
    <xf numFmtId="0" fontId="3" fillId="0" borderId="0" xfId="0" applyFont="1" applyFill="1" applyAlignment="1">
      <alignment/>
    </xf>
    <xf numFmtId="0" fontId="4" fillId="0" borderId="10" xfId="0" applyFont="1" applyFill="1" applyBorder="1" applyAlignment="1">
      <alignment horizontal="center" vertical="center" shrinkToFit="1"/>
    </xf>
    <xf numFmtId="0" fontId="4" fillId="0" borderId="11" xfId="0" applyFont="1" applyFill="1" applyBorder="1" applyAlignment="1">
      <alignment horizontal="center" vertical="center" shrinkToFit="1"/>
    </xf>
    <xf numFmtId="0" fontId="4" fillId="0" borderId="12" xfId="0" applyFont="1" applyFill="1" applyBorder="1" applyAlignment="1">
      <alignment horizontal="center" vertical="center" shrinkToFit="1"/>
    </xf>
    <xf numFmtId="0" fontId="4" fillId="0" borderId="13" xfId="0" applyFont="1" applyFill="1" applyBorder="1" applyAlignment="1">
      <alignment horizontal="center" vertical="center" wrapText="1" shrinkToFit="1"/>
    </xf>
    <xf numFmtId="0" fontId="4" fillId="0" borderId="13" xfId="0" applyFont="1" applyFill="1" applyBorder="1" applyAlignment="1">
      <alignment horizontal="center" vertical="center" shrinkToFit="1"/>
    </xf>
    <xf numFmtId="0" fontId="4" fillId="0" borderId="13" xfId="0" applyFont="1" applyFill="1" applyBorder="1" applyAlignment="1">
      <alignment horizontal="right" vertical="center"/>
    </xf>
    <xf numFmtId="0" fontId="3" fillId="0" borderId="0" xfId="0" applyFont="1" applyFill="1" applyAlignment="1">
      <alignment horizontal="left" vertical="center" shrinkToFit="1"/>
    </xf>
    <xf numFmtId="0" fontId="3" fillId="0" borderId="0" xfId="0" applyFont="1" applyFill="1" applyAlignment="1">
      <alignment horizontal="center"/>
    </xf>
    <xf numFmtId="0" fontId="4" fillId="0" borderId="12" xfId="0" applyFont="1" applyFill="1" applyBorder="1" applyAlignment="1">
      <alignment horizontal="left" vertical="center" shrinkToFit="1"/>
    </xf>
    <xf numFmtId="0" fontId="4" fillId="0" borderId="13" xfId="0" applyFont="1" applyFill="1" applyBorder="1" applyAlignment="1">
      <alignment horizontal="center" vertical="center" shrinkToFit="1"/>
    </xf>
    <xf numFmtId="0" fontId="4" fillId="0" borderId="13" xfId="0" applyFont="1" applyFill="1" applyBorder="1" applyAlignment="1">
      <alignment horizontal="left" vertical="center" shrinkToFit="1"/>
    </xf>
    <xf numFmtId="179" fontId="4" fillId="0" borderId="13" xfId="0" applyNumberFormat="1" applyFont="1" applyFill="1" applyBorder="1" applyAlignment="1">
      <alignment horizontal="right" vertical="center" shrinkToFit="1"/>
    </xf>
    <xf numFmtId="179" fontId="4" fillId="0" borderId="13" xfId="0" applyNumberFormat="1" applyFont="1" applyFill="1" applyBorder="1" applyAlignment="1">
      <alignment horizontal="right" vertical="center"/>
    </xf>
    <xf numFmtId="179" fontId="4" fillId="0" borderId="13" xfId="0" applyNumberFormat="1" applyFont="1" applyFill="1" applyBorder="1" applyAlignment="1">
      <alignment horizontal="center" vertical="center" shrinkToFit="1"/>
    </xf>
    <xf numFmtId="0" fontId="4" fillId="0" borderId="13" xfId="0" applyFont="1" applyFill="1" applyBorder="1" applyAlignment="1">
      <alignment horizontal="left" vertical="center"/>
    </xf>
    <xf numFmtId="179" fontId="4" fillId="0" borderId="13" xfId="0" applyNumberFormat="1" applyFont="1" applyFill="1" applyBorder="1" applyAlignment="1">
      <alignment horizontal="left" vertical="center"/>
    </xf>
    <xf numFmtId="3" fontId="4" fillId="0" borderId="13" xfId="0" applyNumberFormat="1" applyFont="1" applyFill="1" applyBorder="1" applyAlignment="1">
      <alignment horizontal="right" vertical="center"/>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3" xfId="0" applyFont="1" applyFill="1" applyBorder="1" applyAlignment="1">
      <alignment horizontal="right" vertical="center" shrinkToFit="1"/>
    </xf>
    <xf numFmtId="0" fontId="4" fillId="0" borderId="12" xfId="0" applyFont="1" applyFill="1" applyBorder="1" applyAlignment="1">
      <alignment horizontal="left" vertical="center" shrinkToFit="1"/>
    </xf>
    <xf numFmtId="0" fontId="4" fillId="0" borderId="13" xfId="0" applyFont="1" applyFill="1" applyBorder="1" applyAlignment="1">
      <alignment horizontal="left" vertical="center" shrinkToFit="1"/>
    </xf>
    <xf numFmtId="0" fontId="4" fillId="0" borderId="0" xfId="0" applyFont="1" applyFill="1" applyAlignment="1">
      <alignment horizontal="left" vertical="center" shrinkToFit="1"/>
    </xf>
    <xf numFmtId="0" fontId="4" fillId="0" borderId="10" xfId="0" applyFont="1" applyFill="1" applyBorder="1" applyAlignment="1">
      <alignment horizontal="center" vertical="center" wrapText="1" shrinkToFit="1"/>
    </xf>
    <xf numFmtId="0" fontId="4" fillId="0" borderId="11" xfId="0" applyFont="1" applyFill="1" applyBorder="1" applyAlignment="1">
      <alignment horizontal="center" vertical="center" wrapText="1" shrinkToFit="1"/>
    </xf>
    <xf numFmtId="0" fontId="4" fillId="0" borderId="12" xfId="0" applyFont="1" applyFill="1" applyBorder="1" applyAlignment="1">
      <alignment horizontal="center" vertical="center" wrapText="1" shrinkToFit="1"/>
    </xf>
    <xf numFmtId="0" fontId="5" fillId="0" borderId="13" xfId="0" applyFont="1" applyFill="1" applyBorder="1" applyAlignment="1">
      <alignment horizontal="right" vertical="center" shrinkToFit="1"/>
    </xf>
    <xf numFmtId="0" fontId="3" fillId="0" borderId="13" xfId="0" applyFont="1" applyFill="1" applyBorder="1" applyAlignment="1">
      <alignment horizontal="center" vertical="center" wrapText="1" shrinkToFit="1"/>
    </xf>
    <xf numFmtId="180" fontId="4" fillId="0" borderId="13" xfId="0" applyNumberFormat="1" applyFont="1" applyFill="1" applyBorder="1" applyAlignment="1">
      <alignment horizontal="right" vertical="center" shrinkToFit="1"/>
    </xf>
    <xf numFmtId="0" fontId="4" fillId="0" borderId="0" xfId="0" applyFont="1" applyFill="1" applyAlignment="1">
      <alignment horizontal="left" vertical="center" wrapText="1" shrinkToFit="1"/>
    </xf>
    <xf numFmtId="0" fontId="3" fillId="0" borderId="0" xfId="0" applyFont="1" applyFill="1" applyAlignment="1">
      <alignment horizontal="left" vertical="center" wrapText="1" shrinkToFit="1"/>
    </xf>
    <xf numFmtId="181" fontId="0" fillId="0" borderId="0" xfId="0" applyNumberFormat="1" applyFill="1" applyAlignment="1">
      <alignment/>
    </xf>
    <xf numFmtId="180" fontId="5" fillId="0" borderId="13" xfId="0" applyNumberFormat="1" applyFont="1" applyFill="1" applyBorder="1" applyAlignment="1">
      <alignment horizontal="right" vertical="center" shrinkToFit="1"/>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left" vertical="center"/>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4" fillId="0" borderId="0" xfId="0" applyFont="1" applyFill="1" applyAlignment="1">
      <alignment horizontal="left" vertical="center"/>
    </xf>
    <xf numFmtId="4" fontId="5" fillId="0" borderId="13" xfId="0" applyNumberFormat="1" applyFont="1" applyFill="1" applyBorder="1" applyAlignment="1">
      <alignment horizontal="right" vertical="center" shrinkToFit="1"/>
    </xf>
    <xf numFmtId="4" fontId="4" fillId="0" borderId="13" xfId="0" applyNumberFormat="1" applyFont="1" applyFill="1" applyBorder="1" applyAlignment="1">
      <alignment horizontal="right" vertical="center" shrinkToFit="1"/>
    </xf>
    <xf numFmtId="182" fontId="5" fillId="0" borderId="13" xfId="0" applyNumberFormat="1" applyFont="1" applyFill="1" applyBorder="1" applyAlignment="1">
      <alignment horizontal="right" vertical="center" shrinkToFit="1"/>
    </xf>
    <xf numFmtId="182" fontId="4" fillId="0" borderId="13" xfId="0" applyNumberFormat="1" applyFont="1" applyFill="1" applyBorder="1" applyAlignment="1">
      <alignment horizontal="right" vertical="center" shrinkToFit="1"/>
    </xf>
    <xf numFmtId="0" fontId="5" fillId="0" borderId="12" xfId="0" applyFont="1" applyFill="1" applyBorder="1" applyAlignment="1">
      <alignment horizontal="center" vertical="center" shrinkToFit="1"/>
    </xf>
    <xf numFmtId="0" fontId="5" fillId="0" borderId="13" xfId="0" applyFont="1" applyFill="1" applyBorder="1" applyAlignment="1">
      <alignment horizontal="center" vertical="center" shrinkToFit="1"/>
    </xf>
    <xf numFmtId="179" fontId="4" fillId="0" borderId="13" xfId="0" applyNumberFormat="1" applyFont="1" applyFill="1" applyBorder="1" applyAlignment="1">
      <alignment horizontal="left"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8"/>
  <sheetViews>
    <sheetView workbookViewId="0" topLeftCell="A4">
      <selection activeCell="F8" sqref="F8"/>
    </sheetView>
  </sheetViews>
  <sheetFormatPr defaultColWidth="8.8515625" defaultRowHeight="12.75"/>
  <cols>
    <col min="1" max="1" width="40.140625" style="1" customWidth="1"/>
    <col min="2" max="2" width="5.421875" style="1" customWidth="1"/>
    <col min="3" max="3" width="21.421875" style="1" customWidth="1"/>
    <col min="4" max="4" width="40.140625" style="1" customWidth="1"/>
    <col min="5" max="5" width="5.421875" style="1" customWidth="1"/>
    <col min="6" max="6" width="21.421875" style="1" customWidth="1"/>
    <col min="7" max="7" width="9.7109375" style="1" customWidth="1"/>
    <col min="8" max="16384" width="8.8515625" style="1" customWidth="1"/>
  </cols>
  <sheetData>
    <row r="1" ht="18.75">
      <c r="C1" s="2" t="s">
        <v>0</v>
      </c>
    </row>
    <row r="2" ht="12.75">
      <c r="F2" s="3" t="s">
        <v>1</v>
      </c>
    </row>
    <row r="3" spans="1:6" ht="12.75">
      <c r="A3" s="4" t="s">
        <v>2</v>
      </c>
      <c r="F3" s="3" t="s">
        <v>3</v>
      </c>
    </row>
    <row r="4" spans="1:6" ht="15" customHeight="1">
      <c r="A4" s="5" t="s">
        <v>4</v>
      </c>
      <c r="B4" s="6" t="s">
        <v>5</v>
      </c>
      <c r="C4" s="6" t="s">
        <v>5</v>
      </c>
      <c r="D4" s="6" t="s">
        <v>6</v>
      </c>
      <c r="E4" s="6" t="s">
        <v>5</v>
      </c>
      <c r="F4" s="6" t="s">
        <v>5</v>
      </c>
    </row>
    <row r="5" spans="1:6" ht="15" customHeight="1">
      <c r="A5" s="7" t="s">
        <v>7</v>
      </c>
      <c r="B5" s="9" t="s">
        <v>8</v>
      </c>
      <c r="C5" s="9" t="s">
        <v>9</v>
      </c>
      <c r="D5" s="9" t="s">
        <v>7</v>
      </c>
      <c r="E5" s="9" t="s">
        <v>8</v>
      </c>
      <c r="F5" s="9" t="s">
        <v>9</v>
      </c>
    </row>
    <row r="6" spans="1:6" ht="15" customHeight="1">
      <c r="A6" s="7" t="s">
        <v>10</v>
      </c>
      <c r="B6" s="9" t="s">
        <v>5</v>
      </c>
      <c r="C6" s="9" t="s">
        <v>11</v>
      </c>
      <c r="D6" s="9" t="s">
        <v>10</v>
      </c>
      <c r="E6" s="9" t="s">
        <v>5</v>
      </c>
      <c r="F6" s="9" t="s">
        <v>12</v>
      </c>
    </row>
    <row r="7" spans="1:6" ht="15" customHeight="1">
      <c r="A7" s="13" t="s">
        <v>13</v>
      </c>
      <c r="B7" s="9" t="s">
        <v>11</v>
      </c>
      <c r="C7" s="16">
        <f>10447350.84/10000</f>
        <v>1044.735084</v>
      </c>
      <c r="D7" s="15" t="s">
        <v>14</v>
      </c>
      <c r="E7" s="9" t="s">
        <v>15</v>
      </c>
      <c r="F7" s="16">
        <f>10577839.05/10000</f>
        <v>1057.783905</v>
      </c>
    </row>
    <row r="8" spans="1:6" ht="15" customHeight="1">
      <c r="A8" s="13" t="s">
        <v>16</v>
      </c>
      <c r="B8" s="9" t="s">
        <v>12</v>
      </c>
      <c r="C8" s="16"/>
      <c r="D8" s="15" t="s">
        <v>17</v>
      </c>
      <c r="E8" s="9" t="s">
        <v>18</v>
      </c>
      <c r="F8" s="16"/>
    </row>
    <row r="9" spans="1:6" ht="15" customHeight="1">
      <c r="A9" s="13" t="s">
        <v>19</v>
      </c>
      <c r="B9" s="9" t="s">
        <v>20</v>
      </c>
      <c r="C9" s="16"/>
      <c r="D9" s="15" t="s">
        <v>21</v>
      </c>
      <c r="E9" s="9" t="s">
        <v>22</v>
      </c>
      <c r="F9" s="16"/>
    </row>
    <row r="10" spans="1:6" ht="15" customHeight="1">
      <c r="A10" s="13" t="s">
        <v>23</v>
      </c>
      <c r="B10" s="9" t="s">
        <v>24</v>
      </c>
      <c r="C10" s="16"/>
      <c r="D10" s="15" t="s">
        <v>25</v>
      </c>
      <c r="E10" s="9" t="s">
        <v>26</v>
      </c>
      <c r="F10" s="16"/>
    </row>
    <row r="11" spans="1:6" ht="15" customHeight="1">
      <c r="A11" s="13" t="s">
        <v>27</v>
      </c>
      <c r="B11" s="9" t="s">
        <v>28</v>
      </c>
      <c r="C11" s="16"/>
      <c r="D11" s="15" t="s">
        <v>29</v>
      </c>
      <c r="E11" s="9" t="s">
        <v>30</v>
      </c>
      <c r="F11" s="16"/>
    </row>
    <row r="12" spans="1:6" ht="15" customHeight="1">
      <c r="A12" s="13" t="s">
        <v>31</v>
      </c>
      <c r="B12" s="9" t="s">
        <v>32</v>
      </c>
      <c r="C12" s="16"/>
      <c r="D12" s="15" t="s">
        <v>33</v>
      </c>
      <c r="E12" s="9" t="s">
        <v>34</v>
      </c>
      <c r="F12" s="16"/>
    </row>
    <row r="13" spans="1:6" ht="15" customHeight="1">
      <c r="A13" s="13" t="s">
        <v>35</v>
      </c>
      <c r="B13" s="9" t="s">
        <v>36</v>
      </c>
      <c r="C13" s="16"/>
      <c r="D13" s="15" t="s">
        <v>37</v>
      </c>
      <c r="E13" s="9" t="s">
        <v>38</v>
      </c>
      <c r="F13" s="16"/>
    </row>
    <row r="14" spans="1:6" ht="15" customHeight="1">
      <c r="A14" s="44" t="s">
        <v>5</v>
      </c>
      <c r="B14" s="9" t="s">
        <v>39</v>
      </c>
      <c r="C14" s="16"/>
      <c r="D14" s="15" t="s">
        <v>40</v>
      </c>
      <c r="E14" s="9" t="s">
        <v>41</v>
      </c>
      <c r="F14" s="16"/>
    </row>
    <row r="15" spans="1:6" ht="15" customHeight="1">
      <c r="A15" s="13" t="s">
        <v>5</v>
      </c>
      <c r="B15" s="9" t="s">
        <v>42</v>
      </c>
      <c r="C15" s="16" t="s">
        <v>5</v>
      </c>
      <c r="D15" s="15" t="s">
        <v>43</v>
      </c>
      <c r="E15" s="9" t="s">
        <v>44</v>
      </c>
      <c r="F15" s="16"/>
    </row>
    <row r="16" spans="1:6" ht="15" customHeight="1">
      <c r="A16" s="13" t="s">
        <v>5</v>
      </c>
      <c r="B16" s="9" t="s">
        <v>45</v>
      </c>
      <c r="C16" s="16" t="s">
        <v>5</v>
      </c>
      <c r="D16" s="15" t="s">
        <v>46</v>
      </c>
      <c r="E16" s="9" t="s">
        <v>47</v>
      </c>
      <c r="F16" s="16"/>
    </row>
    <row r="17" spans="1:6" ht="15" customHeight="1">
      <c r="A17" s="13" t="s">
        <v>5</v>
      </c>
      <c r="B17" s="9" t="s">
        <v>48</v>
      </c>
      <c r="C17" s="16" t="s">
        <v>5</v>
      </c>
      <c r="D17" s="15" t="s">
        <v>49</v>
      </c>
      <c r="E17" s="9" t="s">
        <v>50</v>
      </c>
      <c r="F17" s="16"/>
    </row>
    <row r="18" spans="1:6" ht="15" customHeight="1">
      <c r="A18" s="13" t="s">
        <v>5</v>
      </c>
      <c r="B18" s="9" t="s">
        <v>51</v>
      </c>
      <c r="C18" s="16" t="s">
        <v>5</v>
      </c>
      <c r="D18" s="15" t="s">
        <v>52</v>
      </c>
      <c r="E18" s="9" t="s">
        <v>53</v>
      </c>
      <c r="F18" s="16"/>
    </row>
    <row r="19" spans="1:6" ht="15" customHeight="1">
      <c r="A19" s="13" t="s">
        <v>5</v>
      </c>
      <c r="B19" s="9" t="s">
        <v>54</v>
      </c>
      <c r="C19" s="16" t="s">
        <v>5</v>
      </c>
      <c r="D19" s="15" t="s">
        <v>55</v>
      </c>
      <c r="E19" s="9" t="s">
        <v>56</v>
      </c>
      <c r="F19" s="16"/>
    </row>
    <row r="20" spans="1:6" ht="15" customHeight="1">
      <c r="A20" s="13" t="s">
        <v>5</v>
      </c>
      <c r="B20" s="9" t="s">
        <v>57</v>
      </c>
      <c r="C20" s="16" t="s">
        <v>5</v>
      </c>
      <c r="D20" s="15" t="s">
        <v>58</v>
      </c>
      <c r="E20" s="9" t="s">
        <v>59</v>
      </c>
      <c r="F20" s="16"/>
    </row>
    <row r="21" spans="1:6" ht="15" customHeight="1">
      <c r="A21" s="13" t="s">
        <v>5</v>
      </c>
      <c r="B21" s="9" t="s">
        <v>60</v>
      </c>
      <c r="C21" s="16" t="s">
        <v>5</v>
      </c>
      <c r="D21" s="15" t="s">
        <v>61</v>
      </c>
      <c r="E21" s="9" t="s">
        <v>62</v>
      </c>
      <c r="F21" s="16"/>
    </row>
    <row r="22" spans="1:6" ht="15" customHeight="1">
      <c r="A22" s="13" t="s">
        <v>5</v>
      </c>
      <c r="B22" s="9" t="s">
        <v>63</v>
      </c>
      <c r="C22" s="16" t="s">
        <v>5</v>
      </c>
      <c r="D22" s="15" t="s">
        <v>64</v>
      </c>
      <c r="E22" s="9" t="s">
        <v>65</v>
      </c>
      <c r="F22" s="16"/>
    </row>
    <row r="23" spans="1:6" ht="15" customHeight="1">
      <c r="A23" s="13" t="s">
        <v>5</v>
      </c>
      <c r="B23" s="9" t="s">
        <v>66</v>
      </c>
      <c r="C23" s="16" t="s">
        <v>5</v>
      </c>
      <c r="D23" s="15" t="s">
        <v>67</v>
      </c>
      <c r="E23" s="9" t="s">
        <v>68</v>
      </c>
      <c r="F23" s="16"/>
    </row>
    <row r="24" spans="1:6" ht="15" customHeight="1">
      <c r="A24" s="13" t="s">
        <v>5</v>
      </c>
      <c r="B24" s="9" t="s">
        <v>69</v>
      </c>
      <c r="C24" s="16" t="s">
        <v>5</v>
      </c>
      <c r="D24" s="15" t="s">
        <v>70</v>
      </c>
      <c r="E24" s="9" t="s">
        <v>71</v>
      </c>
      <c r="F24" s="16"/>
    </row>
    <row r="25" spans="1:6" ht="15" customHeight="1">
      <c r="A25" s="13" t="s">
        <v>5</v>
      </c>
      <c r="B25" s="9" t="s">
        <v>72</v>
      </c>
      <c r="C25" s="16" t="s">
        <v>5</v>
      </c>
      <c r="D25" s="15" t="s">
        <v>73</v>
      </c>
      <c r="E25" s="9" t="s">
        <v>74</v>
      </c>
      <c r="F25" s="16"/>
    </row>
    <row r="26" spans="1:6" ht="15" customHeight="1">
      <c r="A26" s="13" t="s">
        <v>5</v>
      </c>
      <c r="B26" s="9" t="s">
        <v>75</v>
      </c>
      <c r="C26" s="16" t="s">
        <v>5</v>
      </c>
      <c r="D26" s="15" t="s">
        <v>76</v>
      </c>
      <c r="E26" s="9" t="s">
        <v>77</v>
      </c>
      <c r="F26" s="16"/>
    </row>
    <row r="27" spans="1:6" ht="15" customHeight="1">
      <c r="A27" s="13" t="s">
        <v>5</v>
      </c>
      <c r="B27" s="9" t="s">
        <v>78</v>
      </c>
      <c r="C27" s="16" t="s">
        <v>5</v>
      </c>
      <c r="D27" s="15" t="s">
        <v>79</v>
      </c>
      <c r="E27" s="9" t="s">
        <v>80</v>
      </c>
      <c r="F27" s="16"/>
    </row>
    <row r="28" spans="1:6" ht="15" customHeight="1">
      <c r="A28" s="52" t="s">
        <v>81</v>
      </c>
      <c r="B28" s="9" t="s">
        <v>82</v>
      </c>
      <c r="C28" s="16">
        <f>10447350.84/10000</f>
        <v>1044.735084</v>
      </c>
      <c r="D28" s="53" t="s">
        <v>83</v>
      </c>
      <c r="E28" s="9" t="s">
        <v>84</v>
      </c>
      <c r="F28" s="16">
        <f>10577839.05/10000</f>
        <v>1057.783905</v>
      </c>
    </row>
    <row r="29" spans="1:6" ht="15" customHeight="1">
      <c r="A29" s="13" t="s">
        <v>85</v>
      </c>
      <c r="B29" s="9" t="s">
        <v>86</v>
      </c>
      <c r="C29" s="16"/>
      <c r="D29" s="15" t="s">
        <v>87</v>
      </c>
      <c r="E29" s="9" t="s">
        <v>88</v>
      </c>
      <c r="F29" s="16"/>
    </row>
    <row r="30" spans="1:6" ht="15" customHeight="1">
      <c r="A30" s="13" t="s">
        <v>89</v>
      </c>
      <c r="B30" s="9" t="s">
        <v>90</v>
      </c>
      <c r="C30" s="16">
        <f>150708.21/10000</f>
        <v>15.070820999999999</v>
      </c>
      <c r="D30" s="15" t="s">
        <v>91</v>
      </c>
      <c r="E30" s="9" t="s">
        <v>92</v>
      </c>
      <c r="F30" s="16"/>
    </row>
    <row r="31" spans="1:6" ht="15" customHeight="1">
      <c r="A31" s="13" t="s">
        <v>93</v>
      </c>
      <c r="B31" s="9" t="s">
        <v>94</v>
      </c>
      <c r="C31" s="16">
        <f>73782/10000</f>
        <v>7.3782</v>
      </c>
      <c r="D31" s="15" t="s">
        <v>95</v>
      </c>
      <c r="E31" s="9" t="s">
        <v>96</v>
      </c>
      <c r="F31" s="16"/>
    </row>
    <row r="32" spans="1:6" ht="15" customHeight="1">
      <c r="A32" s="13" t="s">
        <v>5</v>
      </c>
      <c r="B32" s="9" t="s">
        <v>97</v>
      </c>
      <c r="C32" s="16" t="s">
        <v>5</v>
      </c>
      <c r="D32" s="15" t="s">
        <v>98</v>
      </c>
      <c r="E32" s="9" t="s">
        <v>99</v>
      </c>
      <c r="F32" s="16">
        <f>20220/10000</f>
        <v>2.022</v>
      </c>
    </row>
    <row r="33" spans="1:6" ht="15" customHeight="1">
      <c r="A33" s="13" t="s">
        <v>5</v>
      </c>
      <c r="B33" s="9" t="s">
        <v>100</v>
      </c>
      <c r="C33" s="16" t="s">
        <v>5</v>
      </c>
      <c r="D33" s="15" t="s">
        <v>93</v>
      </c>
      <c r="E33" s="9" t="s">
        <v>101</v>
      </c>
      <c r="F33" s="16"/>
    </row>
    <row r="34" spans="1:6" ht="15" customHeight="1">
      <c r="A34" s="13" t="s">
        <v>5</v>
      </c>
      <c r="B34" s="9" t="s">
        <v>102</v>
      </c>
      <c r="C34" s="16" t="s">
        <v>5</v>
      </c>
      <c r="D34" s="15" t="s">
        <v>5</v>
      </c>
      <c r="E34" s="9" t="s">
        <v>103</v>
      </c>
      <c r="F34" s="54" t="s">
        <v>5</v>
      </c>
    </row>
    <row r="35" spans="1:6" ht="15" customHeight="1">
      <c r="A35" s="52" t="s">
        <v>104</v>
      </c>
      <c r="B35" s="9" t="s">
        <v>105</v>
      </c>
      <c r="C35" s="16">
        <f>10598059.05/10000</f>
        <v>1059.8059050000002</v>
      </c>
      <c r="D35" s="53" t="s">
        <v>104</v>
      </c>
      <c r="E35" s="9" t="s">
        <v>106</v>
      </c>
      <c r="F35" s="16">
        <f>10598059.05/10000</f>
        <v>1059.8059050000002</v>
      </c>
    </row>
    <row r="36" spans="1:6" ht="15" customHeight="1">
      <c r="A36" s="47" t="s">
        <v>107</v>
      </c>
      <c r="B36" s="47" t="s">
        <v>5</v>
      </c>
      <c r="C36" s="47" t="s">
        <v>5</v>
      </c>
      <c r="D36" s="47" t="s">
        <v>5</v>
      </c>
      <c r="E36" s="47" t="s">
        <v>5</v>
      </c>
      <c r="F36" s="47" t="s">
        <v>5</v>
      </c>
    </row>
    <row r="38" ht="12.75">
      <c r="C38" s="12" t="s">
        <v>108</v>
      </c>
    </row>
  </sheetData>
  <sheetProtection/>
  <mergeCells count="12">
    <mergeCell ref="A4:C4"/>
    <mergeCell ref="D4:F4"/>
    <mergeCell ref="A36:F36"/>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G22"/>
  <sheetViews>
    <sheetView workbookViewId="0" topLeftCell="A1">
      <selection activeCell="G3" sqref="G3"/>
    </sheetView>
  </sheetViews>
  <sheetFormatPr defaultColWidth="8.8515625" defaultRowHeight="12.75"/>
  <cols>
    <col min="1" max="7" width="19.28125" style="1" customWidth="1"/>
    <col min="8" max="8" width="9.7109375" style="1" customWidth="1"/>
    <col min="9" max="16384" width="8.8515625" style="1" customWidth="1"/>
  </cols>
  <sheetData>
    <row r="1" ht="18.75">
      <c r="D1" s="2" t="s">
        <v>386</v>
      </c>
    </row>
    <row r="2" ht="12.75">
      <c r="G2" s="3" t="s">
        <v>387</v>
      </c>
    </row>
    <row r="3" spans="1:7" ht="12.75">
      <c r="A3" s="4" t="s">
        <v>343</v>
      </c>
      <c r="G3" s="3" t="s">
        <v>3</v>
      </c>
    </row>
    <row r="4" spans="1:7" ht="15" customHeight="1">
      <c r="A4" s="5" t="s">
        <v>7</v>
      </c>
      <c r="B4" s="6" t="s">
        <v>388</v>
      </c>
      <c r="C4" s="6" t="s">
        <v>5</v>
      </c>
      <c r="D4" s="6" t="s">
        <v>5</v>
      </c>
      <c r="E4" s="6" t="s">
        <v>5</v>
      </c>
      <c r="F4" s="6" t="s">
        <v>5</v>
      </c>
      <c r="G4" s="6" t="s">
        <v>5</v>
      </c>
    </row>
    <row r="5" spans="1:7" ht="15" customHeight="1">
      <c r="A5" s="7" t="s">
        <v>5</v>
      </c>
      <c r="B5" s="8" t="s">
        <v>104</v>
      </c>
      <c r="C5" s="8" t="s">
        <v>389</v>
      </c>
      <c r="D5" s="8" t="s">
        <v>5</v>
      </c>
      <c r="E5" s="8" t="s">
        <v>5</v>
      </c>
      <c r="F5" s="8" t="s">
        <v>5</v>
      </c>
      <c r="G5" s="8" t="s">
        <v>390</v>
      </c>
    </row>
    <row r="6" spans="1:7" ht="15" customHeight="1">
      <c r="A6" s="7" t="s">
        <v>5</v>
      </c>
      <c r="B6" s="8" t="s">
        <v>5</v>
      </c>
      <c r="C6" s="9" t="s">
        <v>124</v>
      </c>
      <c r="D6" s="9" t="s">
        <v>391</v>
      </c>
      <c r="E6" s="9" t="s">
        <v>392</v>
      </c>
      <c r="F6" s="9" t="s">
        <v>393</v>
      </c>
      <c r="G6" s="8" t="s">
        <v>5</v>
      </c>
    </row>
    <row r="7" spans="1:7" ht="15" customHeight="1">
      <c r="A7" s="7" t="s">
        <v>10</v>
      </c>
      <c r="B7" s="9" t="s">
        <v>11</v>
      </c>
      <c r="C7" s="9" t="s">
        <v>12</v>
      </c>
      <c r="D7" s="9" t="s">
        <v>20</v>
      </c>
      <c r="E7" s="9" t="s">
        <v>24</v>
      </c>
      <c r="F7" s="9" t="s">
        <v>28</v>
      </c>
      <c r="G7" s="9" t="s">
        <v>32</v>
      </c>
    </row>
    <row r="8" spans="1:7" ht="15" customHeight="1">
      <c r="A8" s="7" t="s">
        <v>394</v>
      </c>
      <c r="B8" s="10" t="s">
        <v>5</v>
      </c>
      <c r="C8" s="10" t="s">
        <v>5</v>
      </c>
      <c r="D8" s="10" t="s">
        <v>5</v>
      </c>
      <c r="E8" s="10" t="s">
        <v>5</v>
      </c>
      <c r="F8" s="10" t="s">
        <v>5</v>
      </c>
      <c r="G8" s="10" t="s">
        <v>5</v>
      </c>
    </row>
    <row r="9" spans="1:7" ht="15" customHeight="1">
      <c r="A9" s="7" t="s">
        <v>395</v>
      </c>
      <c r="B9" s="10" t="s">
        <v>5</v>
      </c>
      <c r="C9" s="10" t="s">
        <v>5</v>
      </c>
      <c r="D9" s="10" t="s">
        <v>5</v>
      </c>
      <c r="E9" s="10" t="s">
        <v>5</v>
      </c>
      <c r="F9" s="10" t="s">
        <v>5</v>
      </c>
      <c r="G9" s="10" t="s">
        <v>5</v>
      </c>
    </row>
    <row r="10" spans="1:7" ht="15" customHeight="1">
      <c r="A10" s="7" t="s">
        <v>396</v>
      </c>
      <c r="B10" s="10" t="s">
        <v>5</v>
      </c>
      <c r="C10" s="10" t="s">
        <v>5</v>
      </c>
      <c r="D10" s="10" t="s">
        <v>5</v>
      </c>
      <c r="E10" s="10" t="s">
        <v>5</v>
      </c>
      <c r="F10" s="10" t="s">
        <v>5</v>
      </c>
      <c r="G10" s="10" t="s">
        <v>5</v>
      </c>
    </row>
    <row r="11" spans="1:7" ht="15" customHeight="1">
      <c r="A11" s="7" t="s">
        <v>397</v>
      </c>
      <c r="B11" s="10" t="s">
        <v>5</v>
      </c>
      <c r="C11" s="10" t="s">
        <v>5</v>
      </c>
      <c r="D11" s="10" t="s">
        <v>5</v>
      </c>
      <c r="E11" s="10" t="s">
        <v>5</v>
      </c>
      <c r="F11" s="10" t="s">
        <v>5</v>
      </c>
      <c r="G11" s="10" t="s">
        <v>5</v>
      </c>
    </row>
    <row r="12" spans="1:7" ht="15" customHeight="1">
      <c r="A12" s="7" t="s">
        <v>7</v>
      </c>
      <c r="B12" s="9" t="s">
        <v>398</v>
      </c>
      <c r="C12" s="9" t="s">
        <v>5</v>
      </c>
      <c r="D12" s="9" t="s">
        <v>5</v>
      </c>
      <c r="E12" s="9" t="s">
        <v>5</v>
      </c>
      <c r="F12" s="9" t="s">
        <v>5</v>
      </c>
      <c r="G12" s="9" t="s">
        <v>5</v>
      </c>
    </row>
    <row r="13" spans="1:7" ht="15" customHeight="1">
      <c r="A13" s="7" t="s">
        <v>5</v>
      </c>
      <c r="B13" s="8" t="s">
        <v>104</v>
      </c>
      <c r="C13" s="8" t="s">
        <v>389</v>
      </c>
      <c r="D13" s="8" t="s">
        <v>5</v>
      </c>
      <c r="E13" s="8" t="s">
        <v>5</v>
      </c>
      <c r="F13" s="8" t="s">
        <v>5</v>
      </c>
      <c r="G13" s="8" t="s">
        <v>390</v>
      </c>
    </row>
    <row r="14" spans="1:7" ht="15" customHeight="1">
      <c r="A14" s="7" t="s">
        <v>5</v>
      </c>
      <c r="B14" s="8" t="s">
        <v>5</v>
      </c>
      <c r="C14" s="9" t="s">
        <v>124</v>
      </c>
      <c r="D14" s="9" t="s">
        <v>391</v>
      </c>
      <c r="E14" s="9" t="s">
        <v>392</v>
      </c>
      <c r="F14" s="9" t="s">
        <v>393</v>
      </c>
      <c r="G14" s="8" t="s">
        <v>5</v>
      </c>
    </row>
    <row r="15" spans="1:7" ht="15" customHeight="1">
      <c r="A15" s="7" t="s">
        <v>10</v>
      </c>
      <c r="B15" s="9" t="s">
        <v>36</v>
      </c>
      <c r="C15" s="9" t="s">
        <v>39</v>
      </c>
      <c r="D15" s="9" t="s">
        <v>42</v>
      </c>
      <c r="E15" s="9" t="s">
        <v>45</v>
      </c>
      <c r="F15" s="9" t="s">
        <v>48</v>
      </c>
      <c r="G15" s="9" t="s">
        <v>51</v>
      </c>
    </row>
    <row r="16" spans="1:7" ht="15" customHeight="1">
      <c r="A16" s="7" t="s">
        <v>394</v>
      </c>
      <c r="B16" s="10" t="s">
        <v>5</v>
      </c>
      <c r="C16" s="10" t="s">
        <v>5</v>
      </c>
      <c r="D16" s="10" t="s">
        <v>5</v>
      </c>
      <c r="E16" s="10" t="s">
        <v>5</v>
      </c>
      <c r="F16" s="10" t="s">
        <v>5</v>
      </c>
      <c r="G16" s="10" t="s">
        <v>5</v>
      </c>
    </row>
    <row r="17" spans="1:7" ht="15" customHeight="1">
      <c r="A17" s="7" t="s">
        <v>395</v>
      </c>
      <c r="B17" s="10" t="s">
        <v>5</v>
      </c>
      <c r="C17" s="10" t="s">
        <v>5</v>
      </c>
      <c r="D17" s="10" t="s">
        <v>5</v>
      </c>
      <c r="E17" s="10" t="s">
        <v>5</v>
      </c>
      <c r="F17" s="10" t="s">
        <v>5</v>
      </c>
      <c r="G17" s="10" t="s">
        <v>5</v>
      </c>
    </row>
    <row r="18" spans="1:7" ht="15" customHeight="1">
      <c r="A18" s="7" t="s">
        <v>396</v>
      </c>
      <c r="B18" s="10" t="s">
        <v>5</v>
      </c>
      <c r="C18" s="10" t="s">
        <v>5</v>
      </c>
      <c r="D18" s="10" t="s">
        <v>5</v>
      </c>
      <c r="E18" s="10" t="s">
        <v>5</v>
      </c>
      <c r="F18" s="10" t="s">
        <v>5</v>
      </c>
      <c r="G18" s="10" t="s">
        <v>5</v>
      </c>
    </row>
    <row r="19" spans="1:7" ht="15" customHeight="1">
      <c r="A19" s="7" t="s">
        <v>397</v>
      </c>
      <c r="B19" s="10" t="s">
        <v>5</v>
      </c>
      <c r="C19" s="10" t="s">
        <v>5</v>
      </c>
      <c r="D19" s="10" t="s">
        <v>5</v>
      </c>
      <c r="E19" s="10" t="s">
        <v>5</v>
      </c>
      <c r="F19" s="10" t="s">
        <v>5</v>
      </c>
      <c r="G19" s="10" t="s">
        <v>5</v>
      </c>
    </row>
    <row r="20" spans="1:7" ht="15" customHeight="1">
      <c r="A20" s="11" t="s">
        <v>339</v>
      </c>
      <c r="B20" s="11" t="s">
        <v>5</v>
      </c>
      <c r="C20" s="11" t="s">
        <v>5</v>
      </c>
      <c r="D20" s="11" t="s">
        <v>5</v>
      </c>
      <c r="E20" s="11" t="s">
        <v>5</v>
      </c>
      <c r="F20" s="11" t="s">
        <v>5</v>
      </c>
      <c r="G20" s="11" t="s">
        <v>5</v>
      </c>
    </row>
    <row r="22" ht="12.75">
      <c r="D22" s="12" t="s">
        <v>399</v>
      </c>
    </row>
  </sheetData>
  <sheetProtection/>
  <mergeCells count="41">
    <mergeCell ref="B4:G4"/>
    <mergeCell ref="C5:F5"/>
    <mergeCell ref="B12:G12"/>
    <mergeCell ref="C13:F13"/>
    <mergeCell ref="A20:G20"/>
    <mergeCell ref="A4:A6"/>
    <mergeCell ref="A12:A14"/>
    <mergeCell ref="B5:B6"/>
    <mergeCell ref="B13:B14"/>
    <mergeCell ref="G5:G6"/>
    <mergeCell ref="G13:G14"/>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20"/>
  <sheetViews>
    <sheetView workbookViewId="0" topLeftCell="A1">
      <selection activeCell="G11" sqref="G11"/>
    </sheetView>
  </sheetViews>
  <sheetFormatPr defaultColWidth="8.8515625" defaultRowHeight="12.75"/>
  <cols>
    <col min="1" max="3" width="3.140625" style="1" customWidth="1"/>
    <col min="4" max="4" width="37.421875" style="1" customWidth="1"/>
    <col min="5" max="5" width="18.8515625" style="1" customWidth="1"/>
    <col min="6" max="11" width="17.140625" style="1" customWidth="1"/>
    <col min="12" max="12" width="9.7109375" style="1" customWidth="1"/>
    <col min="13" max="16384" width="8.8515625" style="1" customWidth="1"/>
  </cols>
  <sheetData>
    <row r="1" ht="18.75">
      <c r="G1" s="2" t="s">
        <v>109</v>
      </c>
    </row>
    <row r="2" ht="12.75">
      <c r="K2" s="3" t="s">
        <v>110</v>
      </c>
    </row>
    <row r="3" spans="1:11" ht="12.75">
      <c r="A3" s="4" t="s">
        <v>2</v>
      </c>
      <c r="K3" s="3" t="s">
        <v>3</v>
      </c>
    </row>
    <row r="4" spans="1:11" ht="15" customHeight="1">
      <c r="A4" s="5" t="s">
        <v>111</v>
      </c>
      <c r="B4" s="6" t="s">
        <v>5</v>
      </c>
      <c r="C4" s="6" t="s">
        <v>5</v>
      </c>
      <c r="D4" s="6" t="s">
        <v>112</v>
      </c>
      <c r="E4" s="33" t="s">
        <v>81</v>
      </c>
      <c r="F4" s="33" t="s">
        <v>113</v>
      </c>
      <c r="G4" s="33" t="s">
        <v>114</v>
      </c>
      <c r="H4" s="33" t="s">
        <v>115</v>
      </c>
      <c r="I4" s="33" t="s">
        <v>116</v>
      </c>
      <c r="J4" s="33" t="s">
        <v>117</v>
      </c>
      <c r="K4" s="33" t="s">
        <v>118</v>
      </c>
    </row>
    <row r="5" spans="1:11" ht="15" customHeight="1">
      <c r="A5" s="7" t="s">
        <v>119</v>
      </c>
      <c r="B5" s="9" t="s">
        <v>5</v>
      </c>
      <c r="C5" s="9" t="s">
        <v>5</v>
      </c>
      <c r="D5" s="9" t="s">
        <v>5</v>
      </c>
      <c r="E5" s="8" t="s">
        <v>5</v>
      </c>
      <c r="F5" s="8" t="s">
        <v>5</v>
      </c>
      <c r="G5" s="8" t="s">
        <v>5</v>
      </c>
      <c r="H5" s="8" t="s">
        <v>5</v>
      </c>
      <c r="I5" s="8" t="s">
        <v>5</v>
      </c>
      <c r="J5" s="8" t="s">
        <v>5</v>
      </c>
      <c r="K5" s="8" t="s">
        <v>120</v>
      </c>
    </row>
    <row r="6" spans="1:11" ht="15" customHeight="1">
      <c r="A6" s="7" t="s">
        <v>5</v>
      </c>
      <c r="B6" s="9" t="s">
        <v>5</v>
      </c>
      <c r="C6" s="9" t="s">
        <v>5</v>
      </c>
      <c r="D6" s="9" t="s">
        <v>5</v>
      </c>
      <c r="E6" s="8" t="s">
        <v>5</v>
      </c>
      <c r="F6" s="8" t="s">
        <v>5</v>
      </c>
      <c r="G6" s="8" t="s">
        <v>5</v>
      </c>
      <c r="H6" s="8" t="s">
        <v>5</v>
      </c>
      <c r="I6" s="8" t="s">
        <v>5</v>
      </c>
      <c r="J6" s="8" t="s">
        <v>5</v>
      </c>
      <c r="K6" s="8" t="s">
        <v>5</v>
      </c>
    </row>
    <row r="7" spans="1:11" ht="15" customHeight="1">
      <c r="A7" s="7" t="s">
        <v>5</v>
      </c>
      <c r="B7" s="9" t="s">
        <v>5</v>
      </c>
      <c r="C7" s="9" t="s">
        <v>5</v>
      </c>
      <c r="D7" s="9" t="s">
        <v>5</v>
      </c>
      <c r="E7" s="8" t="s">
        <v>5</v>
      </c>
      <c r="F7" s="8" t="s">
        <v>5</v>
      </c>
      <c r="G7" s="8" t="s">
        <v>5</v>
      </c>
      <c r="H7" s="8" t="s">
        <v>5</v>
      </c>
      <c r="I7" s="8" t="s">
        <v>5</v>
      </c>
      <c r="J7" s="8" t="s">
        <v>5</v>
      </c>
      <c r="K7" s="8" t="s">
        <v>5</v>
      </c>
    </row>
    <row r="8" spans="1:11" ht="15" customHeight="1">
      <c r="A8" s="7" t="s">
        <v>121</v>
      </c>
      <c r="B8" s="9" t="s">
        <v>122</v>
      </c>
      <c r="C8" s="9" t="s">
        <v>123</v>
      </c>
      <c r="D8" s="9" t="s">
        <v>10</v>
      </c>
      <c r="E8" s="8" t="s">
        <v>11</v>
      </c>
      <c r="F8" s="8" t="s">
        <v>12</v>
      </c>
      <c r="G8" s="8" t="s">
        <v>20</v>
      </c>
      <c r="H8" s="8" t="s">
        <v>24</v>
      </c>
      <c r="I8" s="8" t="s">
        <v>28</v>
      </c>
      <c r="J8" s="8" t="s">
        <v>32</v>
      </c>
      <c r="K8" s="8" t="s">
        <v>36</v>
      </c>
    </row>
    <row r="9" spans="1:11" ht="15" customHeight="1">
      <c r="A9" s="7" t="s">
        <v>5</v>
      </c>
      <c r="B9" s="9" t="s">
        <v>5</v>
      </c>
      <c r="C9" s="9" t="s">
        <v>5</v>
      </c>
      <c r="D9" s="9" t="s">
        <v>124</v>
      </c>
      <c r="E9" s="48">
        <f>10447350.84/10000</f>
        <v>1044.735084</v>
      </c>
      <c r="F9" s="48">
        <f>10447350.84/10000</f>
        <v>1044.735084</v>
      </c>
      <c r="G9" s="50"/>
      <c r="H9" s="50"/>
      <c r="I9" s="50"/>
      <c r="J9" s="50"/>
      <c r="K9" s="50"/>
    </row>
    <row r="10" spans="1:11" ht="15" customHeight="1">
      <c r="A10" s="29" t="s">
        <v>125</v>
      </c>
      <c r="B10" s="30" t="s">
        <v>5</v>
      </c>
      <c r="C10" s="30" t="s">
        <v>5</v>
      </c>
      <c r="D10" s="30" t="s">
        <v>126</v>
      </c>
      <c r="E10" s="48">
        <f>10447350.84/10000</f>
        <v>1044.735084</v>
      </c>
      <c r="F10" s="49">
        <f>10447350.84/10000</f>
        <v>1044.735084</v>
      </c>
      <c r="G10" s="51"/>
      <c r="H10" s="51"/>
      <c r="I10" s="51"/>
      <c r="J10" s="51"/>
      <c r="K10" s="51"/>
    </row>
    <row r="11" spans="1:11" ht="15" customHeight="1">
      <c r="A11" s="29" t="s">
        <v>127</v>
      </c>
      <c r="B11" s="30" t="s">
        <v>5</v>
      </c>
      <c r="C11" s="30" t="s">
        <v>5</v>
      </c>
      <c r="D11" s="30" t="s">
        <v>128</v>
      </c>
      <c r="E11" s="48">
        <f>10447350.84/10000</f>
        <v>1044.735084</v>
      </c>
      <c r="F11" s="49">
        <f>10447350.84/10000</f>
        <v>1044.735084</v>
      </c>
      <c r="G11" s="51"/>
      <c r="H11" s="51"/>
      <c r="I11" s="51"/>
      <c r="J11" s="51"/>
      <c r="K11" s="51"/>
    </row>
    <row r="12" spans="1:11" ht="15" customHeight="1">
      <c r="A12" s="29" t="s">
        <v>129</v>
      </c>
      <c r="B12" s="30" t="s">
        <v>5</v>
      </c>
      <c r="C12" s="30" t="s">
        <v>5</v>
      </c>
      <c r="D12" s="30" t="s">
        <v>130</v>
      </c>
      <c r="E12" s="48">
        <f>10447350.84/10000</f>
        <v>1044.735084</v>
      </c>
      <c r="F12" s="49">
        <f>10447350.84/10000</f>
        <v>1044.735084</v>
      </c>
      <c r="G12" s="51"/>
      <c r="H12" s="51"/>
      <c r="I12" s="51"/>
      <c r="J12" s="51"/>
      <c r="K12" s="51"/>
    </row>
    <row r="13" spans="1:11" ht="15" customHeight="1">
      <c r="A13" s="29" t="s">
        <v>5</v>
      </c>
      <c r="B13" s="30" t="s">
        <v>5</v>
      </c>
      <c r="C13" s="30" t="s">
        <v>5</v>
      </c>
      <c r="D13" s="30" t="s">
        <v>5</v>
      </c>
      <c r="E13" s="28" t="s">
        <v>5</v>
      </c>
      <c r="F13" s="28" t="s">
        <v>5</v>
      </c>
      <c r="G13" s="28" t="s">
        <v>5</v>
      </c>
      <c r="H13" s="28" t="s">
        <v>5</v>
      </c>
      <c r="I13" s="28" t="s">
        <v>5</v>
      </c>
      <c r="J13" s="28" t="s">
        <v>5</v>
      </c>
      <c r="K13" s="28" t="s">
        <v>5</v>
      </c>
    </row>
    <row r="14" spans="1:11" ht="15" customHeight="1">
      <c r="A14" s="29" t="s">
        <v>5</v>
      </c>
      <c r="B14" s="30" t="s">
        <v>5</v>
      </c>
      <c r="C14" s="30" t="s">
        <v>5</v>
      </c>
      <c r="D14" s="30" t="s">
        <v>5</v>
      </c>
      <c r="E14" s="28" t="s">
        <v>5</v>
      </c>
      <c r="F14" s="28"/>
      <c r="G14" s="28" t="s">
        <v>5</v>
      </c>
      <c r="H14" s="28" t="s">
        <v>5</v>
      </c>
      <c r="I14" s="28" t="s">
        <v>5</v>
      </c>
      <c r="J14" s="28" t="s">
        <v>5</v>
      </c>
      <c r="K14" s="28" t="s">
        <v>5</v>
      </c>
    </row>
    <row r="15" spans="1:11" ht="15" customHeight="1">
      <c r="A15" s="29" t="s">
        <v>5</v>
      </c>
      <c r="B15" s="30" t="s">
        <v>5</v>
      </c>
      <c r="C15" s="30" t="s">
        <v>5</v>
      </c>
      <c r="D15" s="30" t="s">
        <v>5</v>
      </c>
      <c r="E15" s="28" t="s">
        <v>5</v>
      </c>
      <c r="F15" s="28" t="s">
        <v>5</v>
      </c>
      <c r="G15" s="28" t="s">
        <v>5</v>
      </c>
      <c r="H15" s="28" t="s">
        <v>5</v>
      </c>
      <c r="I15" s="28" t="s">
        <v>5</v>
      </c>
      <c r="J15" s="28" t="s">
        <v>5</v>
      </c>
      <c r="K15" s="28" t="s">
        <v>5</v>
      </c>
    </row>
    <row r="16" spans="1:11" ht="15" customHeight="1">
      <c r="A16" s="29" t="s">
        <v>5</v>
      </c>
      <c r="B16" s="30" t="s">
        <v>5</v>
      </c>
      <c r="C16" s="30" t="s">
        <v>5</v>
      </c>
      <c r="D16" s="30" t="s">
        <v>5</v>
      </c>
      <c r="E16" s="28" t="s">
        <v>5</v>
      </c>
      <c r="F16" s="28" t="s">
        <v>5</v>
      </c>
      <c r="G16" s="28" t="s">
        <v>5</v>
      </c>
      <c r="H16" s="28" t="s">
        <v>5</v>
      </c>
      <c r="I16" s="28" t="s">
        <v>5</v>
      </c>
      <c r="J16" s="28" t="s">
        <v>5</v>
      </c>
      <c r="K16" s="28" t="s">
        <v>5</v>
      </c>
    </row>
    <row r="17" spans="1:11" ht="15" customHeight="1">
      <c r="A17" s="29" t="s">
        <v>5</v>
      </c>
      <c r="B17" s="30" t="s">
        <v>5</v>
      </c>
      <c r="C17" s="30" t="s">
        <v>5</v>
      </c>
      <c r="D17" s="30" t="s">
        <v>5</v>
      </c>
      <c r="E17" s="28" t="s">
        <v>5</v>
      </c>
      <c r="F17" s="28" t="s">
        <v>5</v>
      </c>
      <c r="G17" s="28" t="s">
        <v>5</v>
      </c>
      <c r="H17" s="28" t="s">
        <v>5</v>
      </c>
      <c r="I17" s="28" t="s">
        <v>5</v>
      </c>
      <c r="J17" s="28" t="s">
        <v>5</v>
      </c>
      <c r="K17" s="28" t="s">
        <v>5</v>
      </c>
    </row>
    <row r="18" spans="1:11" ht="15" customHeight="1">
      <c r="A18" s="31" t="s">
        <v>131</v>
      </c>
      <c r="B18" s="31" t="s">
        <v>5</v>
      </c>
      <c r="C18" s="31" t="s">
        <v>5</v>
      </c>
      <c r="D18" s="31" t="s">
        <v>5</v>
      </c>
      <c r="E18" s="31" t="s">
        <v>5</v>
      </c>
      <c r="F18" s="31" t="s">
        <v>5</v>
      </c>
      <c r="G18" s="31" t="s">
        <v>5</v>
      </c>
      <c r="H18" s="31" t="s">
        <v>5</v>
      </c>
      <c r="I18" s="31" t="s">
        <v>5</v>
      </c>
      <c r="J18" s="31" t="s">
        <v>5</v>
      </c>
      <c r="K18" s="31" t="s">
        <v>5</v>
      </c>
    </row>
    <row r="20" ht="12.75">
      <c r="G20" s="12" t="s">
        <v>132</v>
      </c>
    </row>
  </sheetData>
  <sheetProtection/>
  <mergeCells count="85">
    <mergeCell ref="A10:C10"/>
    <mergeCell ref="A11:C11"/>
    <mergeCell ref="A12:C12"/>
    <mergeCell ref="A13:C13"/>
    <mergeCell ref="A14:C14"/>
    <mergeCell ref="A15:C15"/>
    <mergeCell ref="A16:C16"/>
    <mergeCell ref="A17:C17"/>
    <mergeCell ref="A18:K18"/>
    <mergeCell ref="A8:A9"/>
    <mergeCell ref="B8:B9"/>
    <mergeCell ref="C8:C9"/>
    <mergeCell ref="D4:D7"/>
    <mergeCell ref="E4:E7"/>
    <mergeCell ref="F4:F7"/>
    <mergeCell ref="G4:G7"/>
    <mergeCell ref="H4:H7"/>
    <mergeCell ref="I4:I7"/>
    <mergeCell ref="J4:J7"/>
    <mergeCell ref="K4:K7"/>
    <mergeCell ref="A4: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20"/>
  <sheetViews>
    <sheetView workbookViewId="0" topLeftCell="A1">
      <selection activeCell="F10" sqref="F10:G13"/>
    </sheetView>
  </sheetViews>
  <sheetFormatPr defaultColWidth="8.8515625" defaultRowHeight="12.75"/>
  <cols>
    <col min="1" max="3" width="3.140625" style="1" customWidth="1"/>
    <col min="4" max="4" width="37.421875" style="1" customWidth="1"/>
    <col min="5" max="10" width="17.140625" style="1" customWidth="1"/>
    <col min="11" max="11" width="9.7109375" style="1" customWidth="1"/>
    <col min="12" max="16384" width="8.8515625" style="1" customWidth="1"/>
  </cols>
  <sheetData>
    <row r="1" ht="18.75">
      <c r="F1" s="2" t="s">
        <v>133</v>
      </c>
    </row>
    <row r="2" ht="12.75">
      <c r="J2" s="3" t="s">
        <v>134</v>
      </c>
    </row>
    <row r="3" spans="1:10" ht="12.75">
      <c r="A3" s="4" t="s">
        <v>2</v>
      </c>
      <c r="J3" s="3" t="s">
        <v>3</v>
      </c>
    </row>
    <row r="4" spans="1:10" ht="15" customHeight="1">
      <c r="A4" s="5" t="s">
        <v>111</v>
      </c>
      <c r="B4" s="6" t="s">
        <v>5</v>
      </c>
      <c r="C4" s="6" t="s">
        <v>5</v>
      </c>
      <c r="D4" s="6" t="s">
        <v>112</v>
      </c>
      <c r="E4" s="33" t="s">
        <v>83</v>
      </c>
      <c r="F4" s="33" t="s">
        <v>135</v>
      </c>
      <c r="G4" s="33" t="s">
        <v>136</v>
      </c>
      <c r="H4" s="33" t="s">
        <v>137</v>
      </c>
      <c r="I4" s="33" t="s">
        <v>138</v>
      </c>
      <c r="J4" s="33" t="s">
        <v>139</v>
      </c>
    </row>
    <row r="5" spans="1:10" ht="15" customHeight="1">
      <c r="A5" s="7" t="s">
        <v>119</v>
      </c>
      <c r="B5" s="9" t="s">
        <v>5</v>
      </c>
      <c r="C5" s="9" t="s">
        <v>5</v>
      </c>
      <c r="D5" s="9" t="s">
        <v>5</v>
      </c>
      <c r="E5" s="8" t="s">
        <v>5</v>
      </c>
      <c r="F5" s="8" t="s">
        <v>5</v>
      </c>
      <c r="G5" s="8" t="s">
        <v>5</v>
      </c>
      <c r="H5" s="8" t="s">
        <v>5</v>
      </c>
      <c r="I5" s="8" t="s">
        <v>5</v>
      </c>
      <c r="J5" s="8" t="s">
        <v>5</v>
      </c>
    </row>
    <row r="6" spans="1:10" ht="15" customHeight="1">
      <c r="A6" s="7" t="s">
        <v>5</v>
      </c>
      <c r="B6" s="9" t="s">
        <v>5</v>
      </c>
      <c r="C6" s="9" t="s">
        <v>5</v>
      </c>
      <c r="D6" s="9" t="s">
        <v>5</v>
      </c>
      <c r="E6" s="8" t="s">
        <v>5</v>
      </c>
      <c r="F6" s="8" t="s">
        <v>5</v>
      </c>
      <c r="G6" s="8" t="s">
        <v>5</v>
      </c>
      <c r="H6" s="8" t="s">
        <v>5</v>
      </c>
      <c r="I6" s="8" t="s">
        <v>5</v>
      </c>
      <c r="J6" s="8" t="s">
        <v>5</v>
      </c>
    </row>
    <row r="7" spans="1:10" ht="15" customHeight="1">
      <c r="A7" s="7" t="s">
        <v>5</v>
      </c>
      <c r="B7" s="9" t="s">
        <v>5</v>
      </c>
      <c r="C7" s="9" t="s">
        <v>5</v>
      </c>
      <c r="D7" s="9" t="s">
        <v>5</v>
      </c>
      <c r="E7" s="8" t="s">
        <v>5</v>
      </c>
      <c r="F7" s="8" t="s">
        <v>5</v>
      </c>
      <c r="G7" s="8" t="s">
        <v>5</v>
      </c>
      <c r="H7" s="8" t="s">
        <v>5</v>
      </c>
      <c r="I7" s="8" t="s">
        <v>5</v>
      </c>
      <c r="J7" s="8" t="s">
        <v>5</v>
      </c>
    </row>
    <row r="8" spans="1:10" ht="15" customHeight="1">
      <c r="A8" s="7" t="s">
        <v>121</v>
      </c>
      <c r="B8" s="9" t="s">
        <v>122</v>
      </c>
      <c r="C8" s="9" t="s">
        <v>123</v>
      </c>
      <c r="D8" s="9" t="s">
        <v>10</v>
      </c>
      <c r="E8" s="8" t="s">
        <v>11</v>
      </c>
      <c r="F8" s="8" t="s">
        <v>12</v>
      </c>
      <c r="G8" s="8" t="s">
        <v>20</v>
      </c>
      <c r="H8" s="8" t="s">
        <v>24</v>
      </c>
      <c r="I8" s="8" t="s">
        <v>28</v>
      </c>
      <c r="J8" s="8" t="s">
        <v>32</v>
      </c>
    </row>
    <row r="9" spans="1:10" ht="15" customHeight="1">
      <c r="A9" s="7" t="s">
        <v>5</v>
      </c>
      <c r="B9" s="9" t="s">
        <v>5</v>
      </c>
      <c r="C9" s="9" t="s">
        <v>5</v>
      </c>
      <c r="D9" s="9" t="s">
        <v>124</v>
      </c>
      <c r="E9" s="48">
        <f>10577839.05/10000</f>
        <v>1057.783905</v>
      </c>
      <c r="F9" s="48">
        <f>3670501.05/10000</f>
        <v>367.050105</v>
      </c>
      <c r="G9" s="48">
        <f>6907338/10000</f>
        <v>690.7338</v>
      </c>
      <c r="H9" s="48"/>
      <c r="I9" s="48"/>
      <c r="J9" s="48"/>
    </row>
    <row r="10" spans="1:10" ht="15" customHeight="1">
      <c r="A10" s="29" t="s">
        <v>125</v>
      </c>
      <c r="B10" s="30" t="s">
        <v>5</v>
      </c>
      <c r="C10" s="30" t="s">
        <v>5</v>
      </c>
      <c r="D10" s="30" t="s">
        <v>126</v>
      </c>
      <c r="E10" s="48">
        <f>10577839.05/10000</f>
        <v>1057.783905</v>
      </c>
      <c r="F10" s="49">
        <f>3670501.05/10000</f>
        <v>367.050105</v>
      </c>
      <c r="G10" s="49">
        <f>6907338/10000</f>
        <v>690.7338</v>
      </c>
      <c r="H10" s="49"/>
      <c r="I10" s="49"/>
      <c r="J10" s="49"/>
    </row>
    <row r="11" spans="1:10" ht="15" customHeight="1">
      <c r="A11" s="29" t="s">
        <v>127</v>
      </c>
      <c r="B11" s="30" t="s">
        <v>5</v>
      </c>
      <c r="C11" s="30" t="s">
        <v>5</v>
      </c>
      <c r="D11" s="30" t="s">
        <v>128</v>
      </c>
      <c r="E11" s="48">
        <f>10577839.05/10000</f>
        <v>1057.783905</v>
      </c>
      <c r="F11" s="49">
        <f>3670501.05/10000</f>
        <v>367.050105</v>
      </c>
      <c r="G11" s="49">
        <f>6907338/10000</f>
        <v>690.7338</v>
      </c>
      <c r="H11" s="49"/>
      <c r="I11" s="49"/>
      <c r="J11" s="49"/>
    </row>
    <row r="12" spans="1:10" ht="15" customHeight="1">
      <c r="A12" s="29" t="s">
        <v>129</v>
      </c>
      <c r="B12" s="30" t="s">
        <v>5</v>
      </c>
      <c r="C12" s="30" t="s">
        <v>5</v>
      </c>
      <c r="D12" s="30" t="s">
        <v>130</v>
      </c>
      <c r="E12" s="48">
        <f>10577839.05/10000</f>
        <v>1057.783905</v>
      </c>
      <c r="F12" s="49">
        <f>3670501.05/10000</f>
        <v>367.050105</v>
      </c>
      <c r="G12" s="49">
        <f>6907338/10000</f>
        <v>690.7338</v>
      </c>
      <c r="H12" s="49"/>
      <c r="I12" s="49"/>
      <c r="J12" s="49"/>
    </row>
    <row r="13" spans="1:10" ht="15" customHeight="1">
      <c r="A13" s="29" t="s">
        <v>5</v>
      </c>
      <c r="B13" s="30" t="s">
        <v>5</v>
      </c>
      <c r="C13" s="30" t="s">
        <v>5</v>
      </c>
      <c r="D13" s="30" t="s">
        <v>5</v>
      </c>
      <c r="E13" s="28" t="s">
        <v>5</v>
      </c>
      <c r="F13" s="28" t="s">
        <v>5</v>
      </c>
      <c r="G13" s="28" t="s">
        <v>5</v>
      </c>
      <c r="H13" s="28"/>
      <c r="I13" s="28"/>
      <c r="J13" s="28"/>
    </row>
    <row r="14" spans="1:10" ht="15" customHeight="1">
      <c r="A14" s="29" t="s">
        <v>5</v>
      </c>
      <c r="B14" s="30" t="s">
        <v>5</v>
      </c>
      <c r="C14" s="30" t="s">
        <v>5</v>
      </c>
      <c r="D14" s="30" t="s">
        <v>5</v>
      </c>
      <c r="E14" s="28" t="s">
        <v>5</v>
      </c>
      <c r="F14" s="28" t="s">
        <v>5</v>
      </c>
      <c r="G14" s="28" t="s">
        <v>5</v>
      </c>
      <c r="H14" s="28" t="s">
        <v>5</v>
      </c>
      <c r="I14" s="28" t="s">
        <v>5</v>
      </c>
      <c r="J14" s="28" t="s">
        <v>5</v>
      </c>
    </row>
    <row r="15" spans="1:10" ht="15" customHeight="1">
      <c r="A15" s="29" t="s">
        <v>5</v>
      </c>
      <c r="B15" s="30" t="s">
        <v>5</v>
      </c>
      <c r="C15" s="30" t="s">
        <v>5</v>
      </c>
      <c r="D15" s="30" t="s">
        <v>5</v>
      </c>
      <c r="E15" s="28" t="s">
        <v>5</v>
      </c>
      <c r="F15" s="28" t="s">
        <v>5</v>
      </c>
      <c r="G15" s="28" t="s">
        <v>5</v>
      </c>
      <c r="H15" s="28" t="s">
        <v>5</v>
      </c>
      <c r="I15" s="28" t="s">
        <v>5</v>
      </c>
      <c r="J15" s="28" t="s">
        <v>5</v>
      </c>
    </row>
    <row r="16" spans="1:10" ht="15" customHeight="1">
      <c r="A16" s="29" t="s">
        <v>5</v>
      </c>
      <c r="B16" s="30" t="s">
        <v>5</v>
      </c>
      <c r="C16" s="30" t="s">
        <v>5</v>
      </c>
      <c r="D16" s="30" t="s">
        <v>5</v>
      </c>
      <c r="E16" s="28" t="s">
        <v>5</v>
      </c>
      <c r="F16" s="28" t="s">
        <v>5</v>
      </c>
      <c r="G16" s="28" t="s">
        <v>5</v>
      </c>
      <c r="H16" s="28" t="s">
        <v>5</v>
      </c>
      <c r="I16" s="28" t="s">
        <v>5</v>
      </c>
      <c r="J16" s="28" t="s">
        <v>5</v>
      </c>
    </row>
    <row r="17" spans="1:10" ht="15" customHeight="1">
      <c r="A17" s="29" t="s">
        <v>5</v>
      </c>
      <c r="B17" s="30" t="s">
        <v>5</v>
      </c>
      <c r="C17" s="30" t="s">
        <v>5</v>
      </c>
      <c r="D17" s="30" t="s">
        <v>5</v>
      </c>
      <c r="E17" s="28" t="s">
        <v>5</v>
      </c>
      <c r="F17" s="28" t="s">
        <v>5</v>
      </c>
      <c r="G17" s="28" t="s">
        <v>5</v>
      </c>
      <c r="H17" s="28" t="s">
        <v>5</v>
      </c>
      <c r="I17" s="28" t="s">
        <v>5</v>
      </c>
      <c r="J17" s="28" t="s">
        <v>5</v>
      </c>
    </row>
    <row r="18" spans="1:10" ht="15" customHeight="1">
      <c r="A18" s="31" t="s">
        <v>140</v>
      </c>
      <c r="B18" s="31" t="s">
        <v>5</v>
      </c>
      <c r="C18" s="31" t="s">
        <v>5</v>
      </c>
      <c r="D18" s="31" t="s">
        <v>5</v>
      </c>
      <c r="E18" s="31" t="s">
        <v>5</v>
      </c>
      <c r="F18" s="31" t="s">
        <v>5</v>
      </c>
      <c r="G18" s="31" t="s">
        <v>5</v>
      </c>
      <c r="H18" s="31" t="s">
        <v>5</v>
      </c>
      <c r="I18" s="31" t="s">
        <v>5</v>
      </c>
      <c r="J18" s="31" t="s">
        <v>5</v>
      </c>
    </row>
    <row r="20" ht="12.75">
      <c r="F20" s="12" t="s">
        <v>141</v>
      </c>
    </row>
  </sheetData>
  <sheetProtection/>
  <mergeCells count="80">
    <mergeCell ref="A10:C10"/>
    <mergeCell ref="A11:C11"/>
    <mergeCell ref="A12:C12"/>
    <mergeCell ref="A13:C13"/>
    <mergeCell ref="A14:C14"/>
    <mergeCell ref="A15:C15"/>
    <mergeCell ref="A16:C16"/>
    <mergeCell ref="A17:C17"/>
    <mergeCell ref="A18:J18"/>
    <mergeCell ref="A8:A9"/>
    <mergeCell ref="B8:B9"/>
    <mergeCell ref="C8:C9"/>
    <mergeCell ref="D4:D7"/>
    <mergeCell ref="E4:E7"/>
    <mergeCell ref="F4:F7"/>
    <mergeCell ref="G4:G7"/>
    <mergeCell ref="H4:H7"/>
    <mergeCell ref="I4:I7"/>
    <mergeCell ref="J4:J7"/>
    <mergeCell ref="A4: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37"/>
  <sheetViews>
    <sheetView workbookViewId="0" topLeftCell="A1">
      <selection activeCell="J10" sqref="J10"/>
    </sheetView>
  </sheetViews>
  <sheetFormatPr defaultColWidth="8.8515625" defaultRowHeight="12.75"/>
  <cols>
    <col min="1" max="1" width="32.140625" style="1" customWidth="1"/>
    <col min="2" max="2" width="5.421875" style="1" customWidth="1"/>
    <col min="3" max="3" width="16.00390625" style="1" customWidth="1"/>
    <col min="4" max="4" width="32.140625" style="1" customWidth="1"/>
    <col min="5" max="5" width="5.421875" style="1" customWidth="1"/>
    <col min="6" max="8" width="16.00390625" style="1" customWidth="1"/>
    <col min="9" max="9" width="9.7109375" style="1" customWidth="1"/>
    <col min="10" max="10" width="13.28125" style="1" customWidth="1"/>
    <col min="11" max="16384" width="8.8515625" style="1" customWidth="1"/>
  </cols>
  <sheetData>
    <row r="1" ht="18.75">
      <c r="D1" s="2" t="s">
        <v>142</v>
      </c>
    </row>
    <row r="2" ht="12.75">
      <c r="H2" s="3" t="s">
        <v>143</v>
      </c>
    </row>
    <row r="3" spans="1:8" ht="12.75">
      <c r="A3" s="4" t="s">
        <v>2</v>
      </c>
      <c r="H3" s="3" t="s">
        <v>3</v>
      </c>
    </row>
    <row r="4" spans="1:8" ht="15" customHeight="1">
      <c r="A4" s="42" t="s">
        <v>144</v>
      </c>
      <c r="B4" s="43" t="s">
        <v>5</v>
      </c>
      <c r="C4" s="43" t="s">
        <v>5</v>
      </c>
      <c r="D4" s="43" t="s">
        <v>145</v>
      </c>
      <c r="E4" s="43" t="s">
        <v>5</v>
      </c>
      <c r="F4" s="43" t="s">
        <v>5</v>
      </c>
      <c r="G4" s="43" t="s">
        <v>5</v>
      </c>
      <c r="H4" s="43" t="s">
        <v>5</v>
      </c>
    </row>
    <row r="5" spans="1:8" ht="14.25" customHeight="1">
      <c r="A5" s="24" t="s">
        <v>7</v>
      </c>
      <c r="B5" s="25" t="s">
        <v>8</v>
      </c>
      <c r="C5" s="25" t="s">
        <v>9</v>
      </c>
      <c r="D5" s="25" t="s">
        <v>7</v>
      </c>
      <c r="E5" s="25" t="s">
        <v>8</v>
      </c>
      <c r="F5" s="27" t="s">
        <v>124</v>
      </c>
      <c r="G5" s="25" t="s">
        <v>146</v>
      </c>
      <c r="H5" s="25" t="s">
        <v>147</v>
      </c>
    </row>
    <row r="6" spans="1:8" ht="30.75" customHeight="1">
      <c r="A6" s="24" t="s">
        <v>5</v>
      </c>
      <c r="B6" s="25" t="s">
        <v>5</v>
      </c>
      <c r="C6" s="25" t="s">
        <v>5</v>
      </c>
      <c r="D6" s="25" t="s">
        <v>5</v>
      </c>
      <c r="E6" s="25" t="s">
        <v>5</v>
      </c>
      <c r="F6" s="27" t="s">
        <v>120</v>
      </c>
      <c r="G6" s="25" t="s">
        <v>146</v>
      </c>
      <c r="H6" s="25" t="s">
        <v>147</v>
      </c>
    </row>
    <row r="7" spans="1:8" ht="15" customHeight="1">
      <c r="A7" s="26" t="s">
        <v>10</v>
      </c>
      <c r="B7" s="27" t="s">
        <v>5</v>
      </c>
      <c r="C7" s="27" t="s">
        <v>11</v>
      </c>
      <c r="D7" s="27" t="s">
        <v>10</v>
      </c>
      <c r="E7" s="27" t="s">
        <v>5</v>
      </c>
      <c r="F7" s="27" t="s">
        <v>12</v>
      </c>
      <c r="G7" s="27" t="s">
        <v>20</v>
      </c>
      <c r="H7" s="27" t="s">
        <v>24</v>
      </c>
    </row>
    <row r="8" spans="1:8" ht="15" customHeight="1">
      <c r="A8" s="44" t="s">
        <v>148</v>
      </c>
      <c r="B8" s="27" t="s">
        <v>11</v>
      </c>
      <c r="C8" s="16">
        <f>10447350.84/10000</f>
        <v>1044.735084</v>
      </c>
      <c r="D8" s="15" t="s">
        <v>14</v>
      </c>
      <c r="E8" s="27" t="s">
        <v>102</v>
      </c>
      <c r="F8" s="16">
        <f>10577839.05/10000</f>
        <v>1057.783905</v>
      </c>
      <c r="G8" s="16">
        <f>10577839.05/10000</f>
        <v>1057.783905</v>
      </c>
      <c r="H8" s="16"/>
    </row>
    <row r="9" spans="1:8" ht="15" customHeight="1">
      <c r="A9" s="44" t="s">
        <v>149</v>
      </c>
      <c r="B9" s="27" t="s">
        <v>12</v>
      </c>
      <c r="C9" s="16"/>
      <c r="D9" s="15" t="s">
        <v>17</v>
      </c>
      <c r="E9" s="27" t="s">
        <v>105</v>
      </c>
      <c r="F9" s="16"/>
      <c r="G9" s="16"/>
      <c r="H9" s="16"/>
    </row>
    <row r="10" spans="1:8" ht="15" customHeight="1">
      <c r="A10" s="44" t="s">
        <v>5</v>
      </c>
      <c r="B10" s="27" t="s">
        <v>20</v>
      </c>
      <c r="C10" s="16" t="s">
        <v>5</v>
      </c>
      <c r="D10" s="15" t="s">
        <v>21</v>
      </c>
      <c r="E10" s="27" t="s">
        <v>15</v>
      </c>
      <c r="F10" s="16"/>
      <c r="G10" s="16"/>
      <c r="H10" s="16"/>
    </row>
    <row r="11" spans="1:8" ht="15" customHeight="1">
      <c r="A11" s="44" t="s">
        <v>5</v>
      </c>
      <c r="B11" s="27" t="s">
        <v>24</v>
      </c>
      <c r="C11" s="16" t="s">
        <v>5</v>
      </c>
      <c r="D11" s="15" t="s">
        <v>25</v>
      </c>
      <c r="E11" s="27" t="s">
        <v>18</v>
      </c>
      <c r="F11" s="16"/>
      <c r="G11" s="16"/>
      <c r="H11" s="16"/>
    </row>
    <row r="12" spans="1:8" ht="15" customHeight="1">
      <c r="A12" s="44" t="s">
        <v>5</v>
      </c>
      <c r="B12" s="27" t="s">
        <v>28</v>
      </c>
      <c r="C12" s="16" t="s">
        <v>5</v>
      </c>
      <c r="D12" s="15" t="s">
        <v>29</v>
      </c>
      <c r="E12" s="27" t="s">
        <v>22</v>
      </c>
      <c r="F12" s="16"/>
      <c r="G12" s="16"/>
      <c r="H12" s="16"/>
    </row>
    <row r="13" spans="1:8" ht="15" customHeight="1">
      <c r="A13" s="44" t="s">
        <v>5</v>
      </c>
      <c r="B13" s="27" t="s">
        <v>32</v>
      </c>
      <c r="C13" s="16" t="s">
        <v>5</v>
      </c>
      <c r="D13" s="15" t="s">
        <v>33</v>
      </c>
      <c r="E13" s="27" t="s">
        <v>26</v>
      </c>
      <c r="F13" s="16"/>
      <c r="G13" s="16"/>
      <c r="H13" s="16"/>
    </row>
    <row r="14" spans="1:8" ht="15" customHeight="1">
      <c r="A14" s="44" t="s">
        <v>5</v>
      </c>
      <c r="B14" s="27" t="s">
        <v>36</v>
      </c>
      <c r="C14" s="16" t="s">
        <v>5</v>
      </c>
      <c r="D14" s="15" t="s">
        <v>37</v>
      </c>
      <c r="E14" s="27" t="s">
        <v>30</v>
      </c>
      <c r="F14" s="16"/>
      <c r="G14" s="16"/>
      <c r="H14" s="16"/>
    </row>
    <row r="15" spans="1:8" ht="15" customHeight="1">
      <c r="A15" s="44" t="s">
        <v>5</v>
      </c>
      <c r="B15" s="27" t="s">
        <v>39</v>
      </c>
      <c r="C15" s="16" t="s">
        <v>5</v>
      </c>
      <c r="D15" s="15" t="s">
        <v>40</v>
      </c>
      <c r="E15" s="27" t="s">
        <v>34</v>
      </c>
      <c r="F15" s="16"/>
      <c r="G15" s="16"/>
      <c r="H15" s="16"/>
    </row>
    <row r="16" spans="1:8" ht="15" customHeight="1">
      <c r="A16" s="44" t="s">
        <v>5</v>
      </c>
      <c r="B16" s="27" t="s">
        <v>42</v>
      </c>
      <c r="C16" s="16" t="s">
        <v>5</v>
      </c>
      <c r="D16" s="15" t="s">
        <v>43</v>
      </c>
      <c r="E16" s="27" t="s">
        <v>38</v>
      </c>
      <c r="F16" s="16"/>
      <c r="G16" s="16"/>
      <c r="H16" s="16"/>
    </row>
    <row r="17" spans="1:8" ht="15" customHeight="1">
      <c r="A17" s="44" t="s">
        <v>5</v>
      </c>
      <c r="B17" s="27" t="s">
        <v>45</v>
      </c>
      <c r="C17" s="16" t="s">
        <v>5</v>
      </c>
      <c r="D17" s="15" t="s">
        <v>46</v>
      </c>
      <c r="E17" s="27" t="s">
        <v>41</v>
      </c>
      <c r="F17" s="16"/>
      <c r="G17" s="16"/>
      <c r="H17" s="16"/>
    </row>
    <row r="18" spans="1:8" ht="15" customHeight="1">
      <c r="A18" s="44" t="s">
        <v>5</v>
      </c>
      <c r="B18" s="27" t="s">
        <v>48</v>
      </c>
      <c r="C18" s="16" t="s">
        <v>5</v>
      </c>
      <c r="D18" s="15" t="s">
        <v>49</v>
      </c>
      <c r="E18" s="27" t="s">
        <v>44</v>
      </c>
      <c r="F18" s="16"/>
      <c r="G18" s="16"/>
      <c r="H18" s="16"/>
    </row>
    <row r="19" spans="1:8" ht="15" customHeight="1">
      <c r="A19" s="44" t="s">
        <v>5</v>
      </c>
      <c r="B19" s="27" t="s">
        <v>51</v>
      </c>
      <c r="C19" s="16" t="s">
        <v>5</v>
      </c>
      <c r="D19" s="15" t="s">
        <v>52</v>
      </c>
      <c r="E19" s="27" t="s">
        <v>47</v>
      </c>
      <c r="F19" s="16"/>
      <c r="G19" s="16"/>
      <c r="H19" s="16"/>
    </row>
    <row r="20" spans="1:8" ht="15" customHeight="1">
      <c r="A20" s="44" t="s">
        <v>5</v>
      </c>
      <c r="B20" s="27" t="s">
        <v>54</v>
      </c>
      <c r="C20" s="16" t="s">
        <v>5</v>
      </c>
      <c r="D20" s="15" t="s">
        <v>55</v>
      </c>
      <c r="E20" s="27" t="s">
        <v>50</v>
      </c>
      <c r="F20" s="16"/>
      <c r="G20" s="16"/>
      <c r="H20" s="16"/>
    </row>
    <row r="21" spans="1:8" ht="15" customHeight="1">
      <c r="A21" s="44" t="s">
        <v>5</v>
      </c>
      <c r="B21" s="27" t="s">
        <v>57</v>
      </c>
      <c r="C21" s="16" t="s">
        <v>5</v>
      </c>
      <c r="D21" s="15" t="s">
        <v>58</v>
      </c>
      <c r="E21" s="27" t="s">
        <v>53</v>
      </c>
      <c r="F21" s="16"/>
      <c r="G21" s="16"/>
      <c r="H21" s="16"/>
    </row>
    <row r="22" spans="1:8" ht="15" customHeight="1">
      <c r="A22" s="44" t="s">
        <v>5</v>
      </c>
      <c r="B22" s="27" t="s">
        <v>60</v>
      </c>
      <c r="C22" s="16" t="s">
        <v>5</v>
      </c>
      <c r="D22" s="15" t="s">
        <v>61</v>
      </c>
      <c r="E22" s="27" t="s">
        <v>56</v>
      </c>
      <c r="F22" s="16"/>
      <c r="G22" s="16"/>
      <c r="H22" s="16"/>
    </row>
    <row r="23" spans="1:8" ht="15" customHeight="1">
      <c r="A23" s="44" t="s">
        <v>5</v>
      </c>
      <c r="B23" s="27" t="s">
        <v>63</v>
      </c>
      <c r="C23" s="16" t="s">
        <v>5</v>
      </c>
      <c r="D23" s="15" t="s">
        <v>64</v>
      </c>
      <c r="E23" s="27" t="s">
        <v>59</v>
      </c>
      <c r="F23" s="16"/>
      <c r="G23" s="16"/>
      <c r="H23" s="16"/>
    </row>
    <row r="24" spans="1:8" ht="15" customHeight="1">
      <c r="A24" s="44" t="s">
        <v>5</v>
      </c>
      <c r="B24" s="27" t="s">
        <v>66</v>
      </c>
      <c r="C24" s="16" t="s">
        <v>5</v>
      </c>
      <c r="D24" s="15" t="s">
        <v>67</v>
      </c>
      <c r="E24" s="27" t="s">
        <v>62</v>
      </c>
      <c r="F24" s="16"/>
      <c r="G24" s="16"/>
      <c r="H24" s="16"/>
    </row>
    <row r="25" spans="1:8" ht="15" customHeight="1">
      <c r="A25" s="44" t="s">
        <v>5</v>
      </c>
      <c r="B25" s="27" t="s">
        <v>69</v>
      </c>
      <c r="C25" s="16" t="s">
        <v>5</v>
      </c>
      <c r="D25" s="15" t="s">
        <v>70</v>
      </c>
      <c r="E25" s="27" t="s">
        <v>65</v>
      </c>
      <c r="F25" s="16"/>
      <c r="G25" s="16"/>
      <c r="H25" s="16"/>
    </row>
    <row r="26" spans="1:8" ht="15" customHeight="1">
      <c r="A26" s="44" t="s">
        <v>5</v>
      </c>
      <c r="B26" s="27" t="s">
        <v>72</v>
      </c>
      <c r="C26" s="16" t="s">
        <v>5</v>
      </c>
      <c r="D26" s="15" t="s">
        <v>73</v>
      </c>
      <c r="E26" s="27" t="s">
        <v>68</v>
      </c>
      <c r="F26" s="16"/>
      <c r="G26" s="16"/>
      <c r="H26" s="16"/>
    </row>
    <row r="27" spans="1:8" ht="15" customHeight="1">
      <c r="A27" s="44" t="s">
        <v>5</v>
      </c>
      <c r="B27" s="27" t="s">
        <v>75</v>
      </c>
      <c r="C27" s="16" t="s">
        <v>5</v>
      </c>
      <c r="D27" s="15" t="s">
        <v>76</v>
      </c>
      <c r="E27" s="27" t="s">
        <v>71</v>
      </c>
      <c r="F27" s="16"/>
      <c r="G27" s="16"/>
      <c r="H27" s="16"/>
    </row>
    <row r="28" spans="1:8" ht="15" customHeight="1">
      <c r="A28" s="44" t="s">
        <v>5</v>
      </c>
      <c r="B28" s="27" t="s">
        <v>78</v>
      </c>
      <c r="C28" s="16" t="s">
        <v>5</v>
      </c>
      <c r="D28" s="15" t="s">
        <v>79</v>
      </c>
      <c r="E28" s="27" t="s">
        <v>74</v>
      </c>
      <c r="F28" s="16"/>
      <c r="G28" s="16"/>
      <c r="H28" s="16"/>
    </row>
    <row r="29" spans="1:8" ht="15" customHeight="1">
      <c r="A29" s="45" t="s">
        <v>81</v>
      </c>
      <c r="B29" s="27" t="s">
        <v>82</v>
      </c>
      <c r="C29" s="16">
        <f>10447350.84/10000</f>
        <v>1044.735084</v>
      </c>
      <c r="D29" s="46" t="s">
        <v>83</v>
      </c>
      <c r="E29" s="27" t="s">
        <v>77</v>
      </c>
      <c r="F29" s="16">
        <f>10577839.05/10000</f>
        <v>1057.783905</v>
      </c>
      <c r="G29" s="16">
        <f>10577839.05/10000</f>
        <v>1057.783905</v>
      </c>
      <c r="H29" s="16"/>
    </row>
    <row r="30" spans="1:8" ht="15" customHeight="1">
      <c r="A30" s="44" t="s">
        <v>150</v>
      </c>
      <c r="B30" s="27" t="s">
        <v>86</v>
      </c>
      <c r="C30" s="16">
        <f>150708.21/10000</f>
        <v>15.070820999999999</v>
      </c>
      <c r="D30" s="19" t="s">
        <v>151</v>
      </c>
      <c r="E30" s="27" t="s">
        <v>80</v>
      </c>
      <c r="F30" s="16">
        <f>20220/10000</f>
        <v>2.022</v>
      </c>
      <c r="G30" s="16">
        <f>20220/10000</f>
        <v>2.022</v>
      </c>
      <c r="H30" s="16"/>
    </row>
    <row r="31" spans="1:8" ht="15" customHeight="1">
      <c r="A31" s="44" t="s">
        <v>152</v>
      </c>
      <c r="B31" s="27" t="s">
        <v>90</v>
      </c>
      <c r="C31" s="16">
        <f>150708.21/10000</f>
        <v>15.070820999999999</v>
      </c>
      <c r="D31" s="19" t="s">
        <v>5</v>
      </c>
      <c r="E31" s="27" t="s">
        <v>84</v>
      </c>
      <c r="F31" s="16" t="s">
        <v>5</v>
      </c>
      <c r="G31" s="16" t="s">
        <v>5</v>
      </c>
      <c r="H31" s="16"/>
    </row>
    <row r="32" spans="1:8" ht="15" customHeight="1">
      <c r="A32" s="44" t="s">
        <v>153</v>
      </c>
      <c r="B32" s="27" t="s">
        <v>94</v>
      </c>
      <c r="C32" s="16"/>
      <c r="D32" s="19" t="s">
        <v>5</v>
      </c>
      <c r="E32" s="27" t="s">
        <v>88</v>
      </c>
      <c r="F32" s="16" t="s">
        <v>5</v>
      </c>
      <c r="G32" s="16" t="s">
        <v>5</v>
      </c>
      <c r="H32" s="16"/>
    </row>
    <row r="33" spans="1:8" ht="15" customHeight="1">
      <c r="A33" s="44" t="s">
        <v>5</v>
      </c>
      <c r="B33" s="27" t="s">
        <v>97</v>
      </c>
      <c r="C33" s="16" t="s">
        <v>5</v>
      </c>
      <c r="D33" s="19" t="s">
        <v>5</v>
      </c>
      <c r="E33" s="27" t="s">
        <v>92</v>
      </c>
      <c r="F33" s="16" t="s">
        <v>5</v>
      </c>
      <c r="G33" s="16" t="s">
        <v>5</v>
      </c>
      <c r="H33" s="16"/>
    </row>
    <row r="34" spans="1:8" ht="15" customHeight="1">
      <c r="A34" s="45" t="s">
        <v>104</v>
      </c>
      <c r="B34" s="27" t="s">
        <v>100</v>
      </c>
      <c r="C34" s="16">
        <f>10598059.05/10000</f>
        <v>1059.8059050000002</v>
      </c>
      <c r="D34" s="46" t="s">
        <v>104</v>
      </c>
      <c r="E34" s="27" t="s">
        <v>96</v>
      </c>
      <c r="F34" s="16">
        <f>10598059.05/10000</f>
        <v>1059.8059050000002</v>
      </c>
      <c r="G34" s="16">
        <f>10598059.05/10000</f>
        <v>1059.8059050000002</v>
      </c>
      <c r="H34" s="16"/>
    </row>
    <row r="35" spans="1:8" ht="15" customHeight="1">
      <c r="A35" s="47" t="s">
        <v>154</v>
      </c>
      <c r="B35" s="47" t="s">
        <v>5</v>
      </c>
      <c r="C35" s="47" t="s">
        <v>5</v>
      </c>
      <c r="D35" s="47" t="s">
        <v>5</v>
      </c>
      <c r="E35" s="47" t="s">
        <v>5</v>
      </c>
      <c r="F35" s="47" t="s">
        <v>5</v>
      </c>
      <c r="G35" s="47" t="s">
        <v>5</v>
      </c>
      <c r="H35" s="47" t="s">
        <v>5</v>
      </c>
    </row>
    <row r="37" ht="12.75">
      <c r="D37" s="12" t="s">
        <v>155</v>
      </c>
    </row>
  </sheetData>
  <sheetProtection/>
  <mergeCells count="32">
    <mergeCell ref="A4:C4"/>
    <mergeCell ref="D4:H4"/>
    <mergeCell ref="A35:H35"/>
    <mergeCell ref="A5:A6"/>
    <mergeCell ref="B5:B6"/>
    <mergeCell ref="C5:C6"/>
    <mergeCell ref="D5:D6"/>
    <mergeCell ref="E5:E6"/>
    <mergeCell ref="F5:F6"/>
    <mergeCell ref="G5:G6"/>
    <mergeCell ref="H5:H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Q25"/>
  <sheetViews>
    <sheetView workbookViewId="0" topLeftCell="A1">
      <selection activeCell="A18" sqref="A18:Q18"/>
    </sheetView>
  </sheetViews>
  <sheetFormatPr defaultColWidth="8.8515625" defaultRowHeight="12.75"/>
  <cols>
    <col min="1" max="3" width="3.140625" style="1" customWidth="1"/>
    <col min="4" max="4" width="30.00390625" style="1" customWidth="1"/>
    <col min="5" max="8" width="16.00390625" style="1" customWidth="1"/>
    <col min="9" max="10" width="17.140625" style="1" customWidth="1"/>
    <col min="11" max="17" width="16.00390625" style="1" customWidth="1"/>
    <col min="18" max="18" width="9.7109375" style="1" customWidth="1"/>
    <col min="19" max="16384" width="8.8515625" style="1" customWidth="1"/>
  </cols>
  <sheetData>
    <row r="1" ht="18.75">
      <c r="J1" s="2" t="s">
        <v>156</v>
      </c>
    </row>
    <row r="2" ht="12.75">
      <c r="Q2" s="3" t="s">
        <v>157</v>
      </c>
    </row>
    <row r="3" spans="1:17" ht="12.75">
      <c r="A3" s="4" t="s">
        <v>2</v>
      </c>
      <c r="Q3" s="3" t="s">
        <v>3</v>
      </c>
    </row>
    <row r="4" spans="1:17" ht="15" customHeight="1">
      <c r="A4" s="32" t="s">
        <v>158</v>
      </c>
      <c r="B4" s="33" t="s">
        <v>5</v>
      </c>
      <c r="C4" s="33" t="s">
        <v>5</v>
      </c>
      <c r="D4" s="33" t="s">
        <v>112</v>
      </c>
      <c r="E4" s="33" t="s">
        <v>89</v>
      </c>
      <c r="F4" s="33" t="s">
        <v>5</v>
      </c>
      <c r="G4" s="33" t="s">
        <v>5</v>
      </c>
      <c r="H4" s="33" t="s">
        <v>159</v>
      </c>
      <c r="I4" s="33" t="s">
        <v>5</v>
      </c>
      <c r="J4" s="33" t="s">
        <v>5</v>
      </c>
      <c r="K4" s="33" t="s">
        <v>160</v>
      </c>
      <c r="L4" s="33" t="s">
        <v>5</v>
      </c>
      <c r="M4" s="33" t="s">
        <v>5</v>
      </c>
      <c r="N4" s="33" t="s">
        <v>98</v>
      </c>
      <c r="O4" s="33" t="s">
        <v>5</v>
      </c>
      <c r="P4" s="33" t="s">
        <v>5</v>
      </c>
      <c r="Q4" s="33" t="s">
        <v>5</v>
      </c>
    </row>
    <row r="5" spans="1:17" ht="15" customHeight="1">
      <c r="A5" s="34" t="s">
        <v>119</v>
      </c>
      <c r="B5" s="8" t="s">
        <v>5</v>
      </c>
      <c r="C5" s="8" t="s">
        <v>5</v>
      </c>
      <c r="D5" s="8" t="s">
        <v>5</v>
      </c>
      <c r="E5" s="8" t="s">
        <v>124</v>
      </c>
      <c r="F5" s="8" t="s">
        <v>161</v>
      </c>
      <c r="G5" s="8" t="s">
        <v>162</v>
      </c>
      <c r="H5" s="8" t="s">
        <v>124</v>
      </c>
      <c r="I5" s="8" t="s">
        <v>135</v>
      </c>
      <c r="J5" s="8" t="s">
        <v>136</v>
      </c>
      <c r="K5" s="8" t="s">
        <v>124</v>
      </c>
      <c r="L5" s="8" t="s">
        <v>135</v>
      </c>
      <c r="M5" s="8" t="s">
        <v>136</v>
      </c>
      <c r="N5" s="8" t="s">
        <v>124</v>
      </c>
      <c r="O5" s="8" t="s">
        <v>161</v>
      </c>
      <c r="P5" s="8" t="s">
        <v>162</v>
      </c>
      <c r="Q5" s="8" t="s">
        <v>5</v>
      </c>
    </row>
    <row r="6" spans="1:17" ht="13.5" customHeight="1">
      <c r="A6" s="34" t="s">
        <v>5</v>
      </c>
      <c r="B6" s="8" t="s">
        <v>5</v>
      </c>
      <c r="C6" s="8" t="s">
        <v>5</v>
      </c>
      <c r="D6" s="8" t="s">
        <v>5</v>
      </c>
      <c r="E6" s="8" t="s">
        <v>5</v>
      </c>
      <c r="F6" s="8" t="s">
        <v>5</v>
      </c>
      <c r="G6" s="8" t="s">
        <v>120</v>
      </c>
      <c r="H6" s="8" t="s">
        <v>5</v>
      </c>
      <c r="I6" s="8" t="s">
        <v>5</v>
      </c>
      <c r="J6" s="8" t="s">
        <v>120</v>
      </c>
      <c r="K6" s="8" t="s">
        <v>5</v>
      </c>
      <c r="L6" s="8" t="s">
        <v>120</v>
      </c>
      <c r="M6" s="8" t="s">
        <v>120</v>
      </c>
      <c r="N6" s="8" t="s">
        <v>5</v>
      </c>
      <c r="O6" s="8" t="s">
        <v>5</v>
      </c>
      <c r="P6" s="8" t="s">
        <v>163</v>
      </c>
      <c r="Q6" s="8" t="s">
        <v>164</v>
      </c>
    </row>
    <row r="7" spans="1:17" ht="30.75" customHeight="1">
      <c r="A7" s="34" t="s">
        <v>5</v>
      </c>
      <c r="B7" s="8" t="s">
        <v>5</v>
      </c>
      <c r="C7" s="8" t="s">
        <v>5</v>
      </c>
      <c r="D7" s="8" t="s">
        <v>5</v>
      </c>
      <c r="E7" s="8" t="s">
        <v>5</v>
      </c>
      <c r="F7" s="8" t="s">
        <v>5</v>
      </c>
      <c r="G7" s="8" t="s">
        <v>5</v>
      </c>
      <c r="H7" s="8" t="s">
        <v>5</v>
      </c>
      <c r="I7" s="8" t="s">
        <v>5</v>
      </c>
      <c r="J7" s="8" t="s">
        <v>5</v>
      </c>
      <c r="K7" s="8" t="s">
        <v>5</v>
      </c>
      <c r="L7" s="8" t="s">
        <v>5</v>
      </c>
      <c r="M7" s="8" t="s">
        <v>5</v>
      </c>
      <c r="N7" s="8" t="s">
        <v>5</v>
      </c>
      <c r="O7" s="8" t="s">
        <v>5</v>
      </c>
      <c r="P7" s="8" t="s">
        <v>5</v>
      </c>
      <c r="Q7" s="8" t="s">
        <v>5</v>
      </c>
    </row>
    <row r="8" spans="1:17" ht="15" customHeight="1">
      <c r="A8" s="34" t="s">
        <v>121</v>
      </c>
      <c r="B8" s="8" t="s">
        <v>122</v>
      </c>
      <c r="C8" s="8" t="s">
        <v>123</v>
      </c>
      <c r="D8" s="8" t="s">
        <v>10</v>
      </c>
      <c r="E8" s="9" t="s">
        <v>11</v>
      </c>
      <c r="F8" s="9" t="s">
        <v>12</v>
      </c>
      <c r="G8" s="9" t="s">
        <v>20</v>
      </c>
      <c r="H8" s="9" t="s">
        <v>24</v>
      </c>
      <c r="I8" s="9" t="s">
        <v>28</v>
      </c>
      <c r="J8" s="9" t="s">
        <v>32</v>
      </c>
      <c r="K8" s="9" t="s">
        <v>36</v>
      </c>
      <c r="L8" s="9" t="s">
        <v>39</v>
      </c>
      <c r="M8" s="9" t="s">
        <v>42</v>
      </c>
      <c r="N8" s="9" t="s">
        <v>45</v>
      </c>
      <c r="O8" s="9" t="s">
        <v>48</v>
      </c>
      <c r="P8" s="9" t="s">
        <v>51</v>
      </c>
      <c r="Q8" s="9" t="s">
        <v>54</v>
      </c>
    </row>
    <row r="9" spans="1:17" ht="15" customHeight="1">
      <c r="A9" s="34" t="s">
        <v>5</v>
      </c>
      <c r="B9" s="8" t="s">
        <v>5</v>
      </c>
      <c r="C9" s="8" t="s">
        <v>5</v>
      </c>
      <c r="D9" s="8" t="s">
        <v>124</v>
      </c>
      <c r="E9" s="41">
        <f>150708.21/10000</f>
        <v>15.070820999999999</v>
      </c>
      <c r="F9" s="41">
        <f>76926.21/10000</f>
        <v>7.692621000000001</v>
      </c>
      <c r="G9" s="41">
        <f>73782/10000</f>
        <v>7.3782</v>
      </c>
      <c r="H9" s="41">
        <f>10447350.84/10000</f>
        <v>1044.735084</v>
      </c>
      <c r="I9" s="41">
        <f>3613794.84/10000</f>
        <v>361.379484</v>
      </c>
      <c r="J9" s="41">
        <f>6833556/1000</f>
        <v>6833.556</v>
      </c>
      <c r="K9" s="41">
        <f>10577839.05/10000</f>
        <v>1057.783905</v>
      </c>
      <c r="L9" s="41">
        <f>3670501.05/10000</f>
        <v>367.050105</v>
      </c>
      <c r="M9" s="41">
        <f>6907338/10000</f>
        <v>690.7338</v>
      </c>
      <c r="N9" s="41">
        <f>20220/10000</f>
        <v>2.022</v>
      </c>
      <c r="O9" s="41">
        <f>20220/10000</f>
        <v>2.022</v>
      </c>
      <c r="P9" s="41"/>
      <c r="Q9" s="41"/>
    </row>
    <row r="10" spans="1:17" ht="15" customHeight="1">
      <c r="A10" s="29" t="s">
        <v>125</v>
      </c>
      <c r="B10" s="30" t="s">
        <v>5</v>
      </c>
      <c r="C10" s="30" t="s">
        <v>5</v>
      </c>
      <c r="D10" s="30" t="s">
        <v>126</v>
      </c>
      <c r="E10" s="41">
        <f>150708.21/10000</f>
        <v>15.070820999999999</v>
      </c>
      <c r="F10" s="37">
        <f>76926.21/10000</f>
        <v>7.692621000000001</v>
      </c>
      <c r="G10" s="37">
        <f>73782/10000</f>
        <v>7.3782</v>
      </c>
      <c r="H10" s="41">
        <f>10447350.84/10000</f>
        <v>1044.735084</v>
      </c>
      <c r="I10" s="37">
        <f>3613794.84/10000</f>
        <v>361.379484</v>
      </c>
      <c r="J10" s="37">
        <f>6833556/1000</f>
        <v>6833.556</v>
      </c>
      <c r="K10" s="37">
        <f>10577839.05/10000</f>
        <v>1057.783905</v>
      </c>
      <c r="L10" s="37">
        <f>3670501.05/10000</f>
        <v>367.050105</v>
      </c>
      <c r="M10" s="37">
        <f>6907338/10000</f>
        <v>690.7338</v>
      </c>
      <c r="N10" s="41">
        <f>20220/10000</f>
        <v>2.022</v>
      </c>
      <c r="O10" s="37">
        <f>20220/10000</f>
        <v>2.022</v>
      </c>
      <c r="P10" s="37"/>
      <c r="Q10" s="37"/>
    </row>
    <row r="11" spans="1:17" ht="15" customHeight="1">
      <c r="A11" s="29" t="s">
        <v>127</v>
      </c>
      <c r="B11" s="30" t="s">
        <v>5</v>
      </c>
      <c r="C11" s="30" t="s">
        <v>5</v>
      </c>
      <c r="D11" s="30" t="s">
        <v>128</v>
      </c>
      <c r="E11" s="41">
        <f>150708.21/10000</f>
        <v>15.070820999999999</v>
      </c>
      <c r="F11" s="37">
        <f>76926.21/10000</f>
        <v>7.692621000000001</v>
      </c>
      <c r="G11" s="37">
        <f>73782/10000</f>
        <v>7.3782</v>
      </c>
      <c r="H11" s="41">
        <f>10447350.84/10000</f>
        <v>1044.735084</v>
      </c>
      <c r="I11" s="37">
        <f>3613794.84/10000</f>
        <v>361.379484</v>
      </c>
      <c r="J11" s="37">
        <f>6833556/1000</f>
        <v>6833.556</v>
      </c>
      <c r="K11" s="37">
        <f>10577839.05/10000</f>
        <v>1057.783905</v>
      </c>
      <c r="L11" s="37">
        <f>3670501.05/10000</f>
        <v>367.050105</v>
      </c>
      <c r="M11" s="37">
        <f>6907338/10000</f>
        <v>690.7338</v>
      </c>
      <c r="N11" s="41">
        <f>20220/10000</f>
        <v>2.022</v>
      </c>
      <c r="O11" s="37">
        <f>20220/10000</f>
        <v>2.022</v>
      </c>
      <c r="P11" s="37"/>
      <c r="Q11" s="37"/>
    </row>
    <row r="12" spans="1:17" ht="15" customHeight="1">
      <c r="A12" s="29" t="s">
        <v>129</v>
      </c>
      <c r="B12" s="30" t="s">
        <v>5</v>
      </c>
      <c r="C12" s="30" t="s">
        <v>5</v>
      </c>
      <c r="D12" s="30" t="s">
        <v>130</v>
      </c>
      <c r="E12" s="41">
        <f>150708.21/10000</f>
        <v>15.070820999999999</v>
      </c>
      <c r="F12" s="37">
        <f>76926.21/10000</f>
        <v>7.692621000000001</v>
      </c>
      <c r="G12" s="37">
        <f>73782/10000</f>
        <v>7.3782</v>
      </c>
      <c r="H12" s="41">
        <f>10447350.84/10000</f>
        <v>1044.735084</v>
      </c>
      <c r="I12" s="37">
        <f>3613794.84/10000</f>
        <v>361.379484</v>
      </c>
      <c r="J12" s="37">
        <f>6833556/1000</f>
        <v>6833.556</v>
      </c>
      <c r="K12" s="37">
        <f>10577839.05/10000</f>
        <v>1057.783905</v>
      </c>
      <c r="L12" s="37">
        <f>3670501.05/10000</f>
        <v>367.050105</v>
      </c>
      <c r="M12" s="37">
        <f>6907338/10000</f>
        <v>690.7338</v>
      </c>
      <c r="N12" s="41">
        <f>20220/10000</f>
        <v>2.022</v>
      </c>
      <c r="O12" s="37">
        <f>20220/10000</f>
        <v>2.022</v>
      </c>
      <c r="P12" s="37"/>
      <c r="Q12" s="37"/>
    </row>
    <row r="13" spans="1:17" ht="15" customHeight="1">
      <c r="A13" s="29" t="s">
        <v>5</v>
      </c>
      <c r="B13" s="30" t="s">
        <v>5</v>
      </c>
      <c r="C13" s="30" t="s">
        <v>5</v>
      </c>
      <c r="D13" s="30" t="s">
        <v>5</v>
      </c>
      <c r="E13" s="28" t="s">
        <v>5</v>
      </c>
      <c r="F13" s="28" t="s">
        <v>5</v>
      </c>
      <c r="G13" s="28" t="s">
        <v>5</v>
      </c>
      <c r="H13" s="28" t="s">
        <v>5</v>
      </c>
      <c r="I13" s="28" t="s">
        <v>5</v>
      </c>
      <c r="J13" s="28" t="s">
        <v>5</v>
      </c>
      <c r="K13" s="28" t="s">
        <v>5</v>
      </c>
      <c r="L13" s="28" t="s">
        <v>5</v>
      </c>
      <c r="M13" s="28" t="s">
        <v>5</v>
      </c>
      <c r="N13" s="28" t="s">
        <v>5</v>
      </c>
      <c r="O13" s="28" t="s">
        <v>5</v>
      </c>
      <c r="P13" s="28" t="s">
        <v>5</v>
      </c>
      <c r="Q13" s="28" t="s">
        <v>5</v>
      </c>
    </row>
    <row r="14" spans="1:17" ht="15" customHeight="1">
      <c r="A14" s="29" t="s">
        <v>5</v>
      </c>
      <c r="B14" s="30" t="s">
        <v>5</v>
      </c>
      <c r="C14" s="30" t="s">
        <v>5</v>
      </c>
      <c r="D14" s="30" t="s">
        <v>5</v>
      </c>
      <c r="E14" s="28" t="s">
        <v>5</v>
      </c>
      <c r="F14" s="28" t="s">
        <v>5</v>
      </c>
      <c r="G14" s="28" t="s">
        <v>5</v>
      </c>
      <c r="H14" s="28" t="s">
        <v>5</v>
      </c>
      <c r="I14" s="28" t="s">
        <v>5</v>
      </c>
      <c r="J14" s="28" t="s">
        <v>5</v>
      </c>
      <c r="K14" s="28" t="s">
        <v>5</v>
      </c>
      <c r="L14" s="28" t="s">
        <v>5</v>
      </c>
      <c r="M14" s="28" t="s">
        <v>5</v>
      </c>
      <c r="N14" s="28" t="s">
        <v>5</v>
      </c>
      <c r="O14" s="28" t="s">
        <v>5</v>
      </c>
      <c r="P14" s="28" t="s">
        <v>5</v>
      </c>
      <c r="Q14" s="28" t="s">
        <v>5</v>
      </c>
    </row>
    <row r="15" spans="1:17" ht="15" customHeight="1">
      <c r="A15" s="29" t="s">
        <v>5</v>
      </c>
      <c r="B15" s="30" t="s">
        <v>5</v>
      </c>
      <c r="C15" s="30" t="s">
        <v>5</v>
      </c>
      <c r="D15" s="30" t="s">
        <v>5</v>
      </c>
      <c r="E15" s="28" t="s">
        <v>5</v>
      </c>
      <c r="F15" s="28" t="s">
        <v>5</v>
      </c>
      <c r="G15" s="28" t="s">
        <v>5</v>
      </c>
      <c r="H15" s="28" t="s">
        <v>5</v>
      </c>
      <c r="I15" s="28" t="s">
        <v>5</v>
      </c>
      <c r="J15" s="28" t="s">
        <v>5</v>
      </c>
      <c r="K15" s="28" t="s">
        <v>5</v>
      </c>
      <c r="L15" s="28" t="s">
        <v>5</v>
      </c>
      <c r="M15" s="28" t="s">
        <v>5</v>
      </c>
      <c r="N15" s="28" t="s">
        <v>5</v>
      </c>
      <c r="O15" s="28" t="s">
        <v>5</v>
      </c>
      <c r="P15" s="28" t="s">
        <v>5</v>
      </c>
      <c r="Q15" s="28" t="s">
        <v>5</v>
      </c>
    </row>
    <row r="16" spans="1:17" ht="15" customHeight="1">
      <c r="A16" s="29" t="s">
        <v>5</v>
      </c>
      <c r="B16" s="30" t="s">
        <v>5</v>
      </c>
      <c r="C16" s="30" t="s">
        <v>5</v>
      </c>
      <c r="D16" s="30" t="s">
        <v>5</v>
      </c>
      <c r="E16" s="28" t="s">
        <v>5</v>
      </c>
      <c r="F16" s="28" t="s">
        <v>5</v>
      </c>
      <c r="G16" s="28" t="s">
        <v>5</v>
      </c>
      <c r="H16" s="28" t="s">
        <v>5</v>
      </c>
      <c r="I16" s="28" t="s">
        <v>5</v>
      </c>
      <c r="J16" s="28" t="s">
        <v>5</v>
      </c>
      <c r="K16" s="28" t="s">
        <v>5</v>
      </c>
      <c r="L16" s="28" t="s">
        <v>5</v>
      </c>
      <c r="M16" s="28" t="s">
        <v>5</v>
      </c>
      <c r="N16" s="28" t="s">
        <v>5</v>
      </c>
      <c r="O16" s="28" t="s">
        <v>5</v>
      </c>
      <c r="P16" s="28" t="s">
        <v>5</v>
      </c>
      <c r="Q16" s="28" t="s">
        <v>5</v>
      </c>
    </row>
    <row r="17" spans="1:17" ht="15" customHeight="1">
      <c r="A17" s="29" t="s">
        <v>5</v>
      </c>
      <c r="B17" s="30" t="s">
        <v>5</v>
      </c>
      <c r="C17" s="30" t="s">
        <v>5</v>
      </c>
      <c r="D17" s="30" t="s">
        <v>5</v>
      </c>
      <c r="E17" s="28" t="s">
        <v>5</v>
      </c>
      <c r="F17" s="28" t="s">
        <v>5</v>
      </c>
      <c r="G17" s="28" t="s">
        <v>5</v>
      </c>
      <c r="H17" s="28" t="s">
        <v>5</v>
      </c>
      <c r="I17" s="28" t="s">
        <v>5</v>
      </c>
      <c r="J17" s="28" t="s">
        <v>5</v>
      </c>
      <c r="K17" s="28" t="s">
        <v>5</v>
      </c>
      <c r="L17" s="28" t="s">
        <v>5</v>
      </c>
      <c r="M17" s="28" t="s">
        <v>5</v>
      </c>
      <c r="N17" s="28" t="s">
        <v>5</v>
      </c>
      <c r="O17" s="28" t="s">
        <v>5</v>
      </c>
      <c r="P17" s="28" t="s">
        <v>5</v>
      </c>
      <c r="Q17" s="28" t="s">
        <v>5</v>
      </c>
    </row>
    <row r="18" spans="1:17" ht="15" customHeight="1">
      <c r="A18" s="31" t="s">
        <v>5</v>
      </c>
      <c r="B18" s="31" t="s">
        <v>5</v>
      </c>
      <c r="C18" s="31" t="s">
        <v>5</v>
      </c>
      <c r="D18" s="31" t="s">
        <v>5</v>
      </c>
      <c r="E18" s="31" t="s">
        <v>5</v>
      </c>
      <c r="F18" s="31" t="s">
        <v>5</v>
      </c>
      <c r="G18" s="31" t="s">
        <v>5</v>
      </c>
      <c r="H18" s="31" t="s">
        <v>5</v>
      </c>
      <c r="I18" s="31" t="s">
        <v>5</v>
      </c>
      <c r="J18" s="31" t="s">
        <v>5</v>
      </c>
      <c r="K18" s="31" t="s">
        <v>5</v>
      </c>
      <c r="L18" s="31" t="s">
        <v>5</v>
      </c>
      <c r="M18" s="31" t="s">
        <v>5</v>
      </c>
      <c r="N18" s="31" t="s">
        <v>5</v>
      </c>
      <c r="O18" s="31" t="s">
        <v>5</v>
      </c>
      <c r="P18" s="31" t="s">
        <v>5</v>
      </c>
      <c r="Q18" s="31" t="s">
        <v>5</v>
      </c>
    </row>
    <row r="19" spans="1:17" ht="15" customHeight="1">
      <c r="A19" s="31" t="s">
        <v>165</v>
      </c>
      <c r="B19" s="31" t="s">
        <v>5</v>
      </c>
      <c r="C19" s="31" t="s">
        <v>5</v>
      </c>
      <c r="D19" s="31" t="s">
        <v>5</v>
      </c>
      <c r="E19" s="31" t="s">
        <v>5</v>
      </c>
      <c r="F19" s="31" t="s">
        <v>5</v>
      </c>
      <c r="G19" s="31" t="s">
        <v>5</v>
      </c>
      <c r="H19" s="31" t="s">
        <v>5</v>
      </c>
      <c r="I19" s="31" t="s">
        <v>5</v>
      </c>
      <c r="J19" s="31" t="s">
        <v>5</v>
      </c>
      <c r="K19" s="31" t="s">
        <v>5</v>
      </c>
      <c r="L19" s="31" t="s">
        <v>5</v>
      </c>
      <c r="M19" s="31" t="s">
        <v>5</v>
      </c>
      <c r="N19" s="31" t="s">
        <v>5</v>
      </c>
      <c r="O19" s="31" t="s">
        <v>5</v>
      </c>
      <c r="P19" s="31" t="s">
        <v>5</v>
      </c>
      <c r="Q19" s="31" t="s">
        <v>5</v>
      </c>
    </row>
    <row r="21" ht="12.75">
      <c r="J21" s="12" t="s">
        <v>166</v>
      </c>
    </row>
    <row r="22" spans="5:17" ht="12.75">
      <c r="E22" s="40"/>
      <c r="F22" s="40"/>
      <c r="G22" s="40"/>
      <c r="H22" s="40"/>
      <c r="I22" s="40"/>
      <c r="J22" s="40"/>
      <c r="K22" s="40"/>
      <c r="L22" s="40"/>
      <c r="M22" s="40"/>
      <c r="N22" s="40"/>
      <c r="O22" s="40"/>
      <c r="P22" s="40"/>
      <c r="Q22" s="40"/>
    </row>
    <row r="23" spans="5:17" ht="12.75">
      <c r="E23" s="40"/>
      <c r="F23" s="40"/>
      <c r="G23" s="40"/>
      <c r="H23" s="40"/>
      <c r="I23" s="40"/>
      <c r="J23" s="40"/>
      <c r="K23" s="40"/>
      <c r="L23" s="40"/>
      <c r="M23" s="40"/>
      <c r="N23" s="40"/>
      <c r="O23" s="40"/>
      <c r="P23" s="40"/>
      <c r="Q23" s="40"/>
    </row>
    <row r="24" spans="5:17" ht="12.75">
      <c r="E24" s="40"/>
      <c r="F24" s="40"/>
      <c r="G24" s="40"/>
      <c r="H24" s="40"/>
      <c r="I24" s="40"/>
      <c r="J24" s="40"/>
      <c r="K24" s="40"/>
      <c r="L24" s="40"/>
      <c r="M24" s="40"/>
      <c r="N24" s="40"/>
      <c r="O24" s="40"/>
      <c r="P24" s="40"/>
      <c r="Q24" s="40"/>
    </row>
    <row r="25" spans="5:17" ht="12.75">
      <c r="E25" s="40"/>
      <c r="F25" s="40"/>
      <c r="G25" s="40"/>
      <c r="H25" s="40"/>
      <c r="I25" s="40"/>
      <c r="J25" s="40"/>
      <c r="K25" s="40"/>
      <c r="L25" s="40"/>
      <c r="M25" s="40"/>
      <c r="N25" s="40"/>
      <c r="O25" s="40"/>
      <c r="P25" s="40"/>
      <c r="Q25" s="40"/>
    </row>
  </sheetData>
  <sheetProtection/>
  <mergeCells count="132">
    <mergeCell ref="E4:G4"/>
    <mergeCell ref="H4:J4"/>
    <mergeCell ref="K4:M4"/>
    <mergeCell ref="N4:Q4"/>
    <mergeCell ref="P5:Q5"/>
    <mergeCell ref="A10:C10"/>
    <mergeCell ref="A11:C11"/>
    <mergeCell ref="A12:C12"/>
    <mergeCell ref="A13:C13"/>
    <mergeCell ref="A14:C14"/>
    <mergeCell ref="A15:C15"/>
    <mergeCell ref="A16:C16"/>
    <mergeCell ref="A17:C17"/>
    <mergeCell ref="A18:Q18"/>
    <mergeCell ref="A19:Q19"/>
    <mergeCell ref="A8:A9"/>
    <mergeCell ref="B8:B9"/>
    <mergeCell ref="C8:C9"/>
    <mergeCell ref="D4:D7"/>
    <mergeCell ref="E5:E7"/>
    <mergeCell ref="F5:F7"/>
    <mergeCell ref="G5:G7"/>
    <mergeCell ref="H5:H7"/>
    <mergeCell ref="I5:I7"/>
    <mergeCell ref="J5:J7"/>
    <mergeCell ref="K5:K7"/>
    <mergeCell ref="L5:L7"/>
    <mergeCell ref="M5:M7"/>
    <mergeCell ref="N5:N7"/>
    <mergeCell ref="O5:O7"/>
    <mergeCell ref="P6:P7"/>
    <mergeCell ref="Q6:Q7"/>
    <mergeCell ref="A4: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M38"/>
  <sheetViews>
    <sheetView tabSelected="1" workbookViewId="0" topLeftCell="A4">
      <selection activeCell="C32" sqref="C32"/>
    </sheetView>
  </sheetViews>
  <sheetFormatPr defaultColWidth="8.8515625" defaultRowHeight="12.75"/>
  <cols>
    <col min="1" max="1" width="7.00390625" style="1" customWidth="1"/>
    <col min="2" max="2" width="34.8515625" style="1" customWidth="1"/>
    <col min="3" max="3" width="17.140625" style="1" customWidth="1"/>
    <col min="4" max="4" width="7.00390625" style="1" customWidth="1"/>
    <col min="5" max="5" width="34.8515625" style="1" customWidth="1"/>
    <col min="6" max="6" width="17.140625" style="1" customWidth="1"/>
    <col min="7" max="7" width="7.00390625" style="1" customWidth="1"/>
    <col min="8" max="8" width="34.8515625" style="1" customWidth="1"/>
    <col min="9" max="9" width="21.140625" style="1" customWidth="1"/>
    <col min="10" max="10" width="9.7109375" style="1" customWidth="1"/>
    <col min="11" max="12" width="8.8515625" style="1" customWidth="1"/>
    <col min="13" max="13" width="9.28125" style="1" bestFit="1" customWidth="1"/>
    <col min="14" max="16384" width="8.8515625" style="1" customWidth="1"/>
  </cols>
  <sheetData>
    <row r="1" ht="18.75">
      <c r="E1" s="2" t="s">
        <v>167</v>
      </c>
    </row>
    <row r="2" ht="12.75">
      <c r="I2" s="3" t="s">
        <v>168</v>
      </c>
    </row>
    <row r="3" spans="1:9" ht="12.75">
      <c r="A3" s="4" t="s">
        <v>2</v>
      </c>
      <c r="I3" s="3" t="s">
        <v>3</v>
      </c>
    </row>
    <row r="4" spans="1:9" ht="15" customHeight="1">
      <c r="A4" s="32" t="s">
        <v>169</v>
      </c>
      <c r="B4" s="33" t="s">
        <v>5</v>
      </c>
      <c r="C4" s="33" t="s">
        <v>5</v>
      </c>
      <c r="D4" s="33" t="s">
        <v>170</v>
      </c>
      <c r="E4" s="33" t="s">
        <v>5</v>
      </c>
      <c r="F4" s="33" t="s">
        <v>5</v>
      </c>
      <c r="G4" s="33" t="s">
        <v>5</v>
      </c>
      <c r="H4" s="33" t="s">
        <v>5</v>
      </c>
      <c r="I4" s="33" t="s">
        <v>5</v>
      </c>
    </row>
    <row r="5" spans="1:9" ht="15" customHeight="1">
      <c r="A5" s="34" t="s">
        <v>171</v>
      </c>
      <c r="B5" s="8" t="s">
        <v>112</v>
      </c>
      <c r="C5" s="8" t="s">
        <v>9</v>
      </c>
      <c r="D5" s="8" t="s">
        <v>111</v>
      </c>
      <c r="E5" s="8" t="s">
        <v>112</v>
      </c>
      <c r="F5" s="8" t="s">
        <v>9</v>
      </c>
      <c r="G5" s="8" t="s">
        <v>111</v>
      </c>
      <c r="H5" s="8" t="s">
        <v>112</v>
      </c>
      <c r="I5" s="8" t="s">
        <v>9</v>
      </c>
    </row>
    <row r="6" spans="1:9" ht="27.75" customHeight="1">
      <c r="A6" s="34" t="s">
        <v>5</v>
      </c>
      <c r="B6" s="8" t="s">
        <v>5</v>
      </c>
      <c r="C6" s="8" t="s">
        <v>5</v>
      </c>
      <c r="D6" s="36" t="s">
        <v>5</v>
      </c>
      <c r="E6" s="36" t="s">
        <v>5</v>
      </c>
      <c r="F6" s="36" t="s">
        <v>5</v>
      </c>
      <c r="G6" s="36" t="s">
        <v>5</v>
      </c>
      <c r="H6" s="36" t="s">
        <v>5</v>
      </c>
      <c r="I6" s="36" t="s">
        <v>5</v>
      </c>
    </row>
    <row r="7" spans="1:13" ht="15" customHeight="1">
      <c r="A7" s="13" t="s">
        <v>172</v>
      </c>
      <c r="B7" s="15" t="s">
        <v>173</v>
      </c>
      <c r="C7" s="37">
        <f>3051028.05/10000</f>
        <v>305.102805</v>
      </c>
      <c r="D7" s="15" t="s">
        <v>174</v>
      </c>
      <c r="E7" s="15" t="s">
        <v>175</v>
      </c>
      <c r="F7" s="37">
        <f>357090/10000</f>
        <v>35.709</v>
      </c>
      <c r="G7" s="15" t="s">
        <v>176</v>
      </c>
      <c r="H7" s="15" t="s">
        <v>177</v>
      </c>
      <c r="I7" s="16"/>
      <c r="J7" s="40"/>
      <c r="K7" s="40"/>
      <c r="L7" s="40"/>
      <c r="M7" s="40"/>
    </row>
    <row r="8" spans="1:13" ht="15" customHeight="1">
      <c r="A8" s="13" t="s">
        <v>178</v>
      </c>
      <c r="B8" s="15" t="s">
        <v>179</v>
      </c>
      <c r="C8" s="37">
        <f>1667401.84/10000</f>
        <v>166.740184</v>
      </c>
      <c r="D8" s="15" t="s">
        <v>180</v>
      </c>
      <c r="E8" s="15" t="s">
        <v>181</v>
      </c>
      <c r="F8" s="37">
        <f>95645/10000</f>
        <v>9.5645</v>
      </c>
      <c r="G8" s="15" t="s">
        <v>182</v>
      </c>
      <c r="H8" s="15" t="s">
        <v>183</v>
      </c>
      <c r="I8" s="16"/>
      <c r="J8" s="40"/>
      <c r="K8" s="40"/>
      <c r="L8" s="40"/>
      <c r="M8" s="40"/>
    </row>
    <row r="9" spans="1:13" ht="15" customHeight="1">
      <c r="A9" s="13" t="s">
        <v>184</v>
      </c>
      <c r="B9" s="15" t="s">
        <v>185</v>
      </c>
      <c r="C9" s="37">
        <f>393670/10000</f>
        <v>39.367</v>
      </c>
      <c r="D9" s="15" t="s">
        <v>186</v>
      </c>
      <c r="E9" s="15" t="s">
        <v>187</v>
      </c>
      <c r="F9" s="37"/>
      <c r="G9" s="15" t="s">
        <v>188</v>
      </c>
      <c r="H9" s="15" t="s">
        <v>189</v>
      </c>
      <c r="I9" s="16"/>
      <c r="J9" s="40"/>
      <c r="K9" s="40"/>
      <c r="L9" s="40"/>
      <c r="M9" s="40"/>
    </row>
    <row r="10" spans="1:13" ht="15" customHeight="1">
      <c r="A10" s="13" t="s">
        <v>190</v>
      </c>
      <c r="B10" s="15" t="s">
        <v>191</v>
      </c>
      <c r="C10" s="37">
        <f>135480/10000</f>
        <v>13.548</v>
      </c>
      <c r="D10" s="15" t="s">
        <v>192</v>
      </c>
      <c r="E10" s="15" t="s">
        <v>193</v>
      </c>
      <c r="F10" s="37"/>
      <c r="G10" s="15" t="s">
        <v>194</v>
      </c>
      <c r="H10" s="15" t="s">
        <v>195</v>
      </c>
      <c r="I10" s="16"/>
      <c r="J10" s="40"/>
      <c r="K10" s="40"/>
      <c r="L10" s="40"/>
      <c r="M10" s="40"/>
    </row>
    <row r="11" spans="1:13" ht="15" customHeight="1">
      <c r="A11" s="13" t="s">
        <v>196</v>
      </c>
      <c r="B11" s="15" t="s">
        <v>197</v>
      </c>
      <c r="C11" s="37">
        <f>1380/10000</f>
        <v>0.138</v>
      </c>
      <c r="D11" s="15" t="s">
        <v>198</v>
      </c>
      <c r="E11" s="15" t="s">
        <v>199</v>
      </c>
      <c r="F11" s="37"/>
      <c r="G11" s="15" t="s">
        <v>200</v>
      </c>
      <c r="H11" s="15" t="s">
        <v>201</v>
      </c>
      <c r="I11" s="16"/>
      <c r="J11" s="40"/>
      <c r="K11" s="40"/>
      <c r="L11" s="40"/>
      <c r="M11" s="40"/>
    </row>
    <row r="12" spans="1:13" ht="15" customHeight="1">
      <c r="A12" s="13" t="s">
        <v>202</v>
      </c>
      <c r="B12" s="15" t="s">
        <v>203</v>
      </c>
      <c r="C12" s="37"/>
      <c r="D12" s="15" t="s">
        <v>204</v>
      </c>
      <c r="E12" s="15" t="s">
        <v>205</v>
      </c>
      <c r="F12" s="37"/>
      <c r="G12" s="15" t="s">
        <v>206</v>
      </c>
      <c r="H12" s="15" t="s">
        <v>207</v>
      </c>
      <c r="I12" s="16"/>
      <c r="J12" s="40"/>
      <c r="K12" s="40"/>
      <c r="L12" s="40"/>
      <c r="M12" s="40"/>
    </row>
    <row r="13" spans="1:13" ht="15" customHeight="1">
      <c r="A13" s="13" t="s">
        <v>208</v>
      </c>
      <c r="B13" s="15" t="s">
        <v>209</v>
      </c>
      <c r="C13" s="37">
        <f>746096.21/10000</f>
        <v>74.60962099999999</v>
      </c>
      <c r="D13" s="15" t="s">
        <v>210</v>
      </c>
      <c r="E13" s="15" t="s">
        <v>211</v>
      </c>
      <c r="F13" s="37">
        <f>62000/10000</f>
        <v>6.2</v>
      </c>
      <c r="G13" s="15" t="s">
        <v>212</v>
      </c>
      <c r="H13" s="15" t="s">
        <v>213</v>
      </c>
      <c r="I13" s="16"/>
      <c r="J13" s="40"/>
      <c r="K13" s="40"/>
      <c r="L13" s="40"/>
      <c r="M13" s="40"/>
    </row>
    <row r="14" spans="1:13" ht="15" customHeight="1">
      <c r="A14" s="13" t="s">
        <v>214</v>
      </c>
      <c r="B14" s="15" t="s">
        <v>215</v>
      </c>
      <c r="C14" s="37"/>
      <c r="D14" s="15" t="s">
        <v>216</v>
      </c>
      <c r="E14" s="15" t="s">
        <v>217</v>
      </c>
      <c r="F14" s="37">
        <f>116900/10000</f>
        <v>11.69</v>
      </c>
      <c r="G14" s="15" t="s">
        <v>218</v>
      </c>
      <c r="H14" s="15" t="s">
        <v>219</v>
      </c>
      <c r="I14" s="16"/>
      <c r="J14" s="40"/>
      <c r="K14" s="40"/>
      <c r="L14" s="40"/>
      <c r="M14" s="40"/>
    </row>
    <row r="15" spans="1:13" ht="15" customHeight="1">
      <c r="A15" s="13" t="s">
        <v>220</v>
      </c>
      <c r="B15" s="15" t="s">
        <v>221</v>
      </c>
      <c r="C15" s="37">
        <f>107000/10000</f>
        <v>10.7</v>
      </c>
      <c r="D15" s="15" t="s">
        <v>222</v>
      </c>
      <c r="E15" s="15" t="s">
        <v>223</v>
      </c>
      <c r="F15" s="37"/>
      <c r="G15" s="15" t="s">
        <v>224</v>
      </c>
      <c r="H15" s="15" t="s">
        <v>225</v>
      </c>
      <c r="I15" s="16"/>
      <c r="J15" s="40"/>
      <c r="K15" s="40"/>
      <c r="L15" s="40"/>
      <c r="M15" s="40"/>
    </row>
    <row r="16" spans="1:13" ht="15" customHeight="1">
      <c r="A16" s="13" t="s">
        <v>226</v>
      </c>
      <c r="B16" s="15" t="s">
        <v>227</v>
      </c>
      <c r="C16" s="37"/>
      <c r="D16" s="15" t="s">
        <v>228</v>
      </c>
      <c r="E16" s="15" t="s">
        <v>229</v>
      </c>
      <c r="F16" s="37"/>
      <c r="G16" s="15" t="s">
        <v>230</v>
      </c>
      <c r="H16" s="15" t="s">
        <v>231</v>
      </c>
      <c r="I16" s="16"/>
      <c r="J16" s="40"/>
      <c r="K16" s="40"/>
      <c r="L16" s="40"/>
      <c r="M16" s="40"/>
    </row>
    <row r="17" spans="1:13" ht="15" customHeight="1">
      <c r="A17" s="13" t="s">
        <v>232</v>
      </c>
      <c r="B17" s="15" t="s">
        <v>233</v>
      </c>
      <c r="C17" s="37">
        <f>262383/10000</f>
        <v>26.2383</v>
      </c>
      <c r="D17" s="15" t="s">
        <v>234</v>
      </c>
      <c r="E17" s="15" t="s">
        <v>235</v>
      </c>
      <c r="F17" s="37"/>
      <c r="G17" s="15" t="s">
        <v>236</v>
      </c>
      <c r="H17" s="15" t="s">
        <v>237</v>
      </c>
      <c r="I17" s="16"/>
      <c r="J17" s="40"/>
      <c r="K17" s="40"/>
      <c r="L17" s="40"/>
      <c r="M17" s="40"/>
    </row>
    <row r="18" spans="1:13" ht="15" customHeight="1">
      <c r="A18" s="13" t="s">
        <v>238</v>
      </c>
      <c r="B18" s="15" t="s">
        <v>239</v>
      </c>
      <c r="C18" s="37"/>
      <c r="D18" s="15" t="s">
        <v>240</v>
      </c>
      <c r="E18" s="15" t="s">
        <v>241</v>
      </c>
      <c r="F18" s="37"/>
      <c r="G18" s="15" t="s">
        <v>242</v>
      </c>
      <c r="H18" s="15" t="s">
        <v>243</v>
      </c>
      <c r="I18" s="16"/>
      <c r="J18" s="40"/>
      <c r="K18" s="40"/>
      <c r="L18" s="40"/>
      <c r="M18" s="40"/>
    </row>
    <row r="19" spans="1:13" ht="15" customHeight="1">
      <c r="A19" s="13" t="s">
        <v>244</v>
      </c>
      <c r="B19" s="15" t="s">
        <v>245</v>
      </c>
      <c r="C19" s="37"/>
      <c r="D19" s="15" t="s">
        <v>246</v>
      </c>
      <c r="E19" s="15" t="s">
        <v>247</v>
      </c>
      <c r="F19" s="37"/>
      <c r="G19" s="15" t="s">
        <v>248</v>
      </c>
      <c r="H19" s="15" t="s">
        <v>249</v>
      </c>
      <c r="I19" s="16"/>
      <c r="J19" s="40"/>
      <c r="K19" s="40"/>
      <c r="L19" s="40"/>
      <c r="M19" s="40"/>
    </row>
    <row r="20" spans="1:13" ht="15" customHeight="1">
      <c r="A20" s="13" t="s">
        <v>250</v>
      </c>
      <c r="B20" s="15" t="s">
        <v>251</v>
      </c>
      <c r="C20" s="37"/>
      <c r="D20" s="15" t="s">
        <v>252</v>
      </c>
      <c r="E20" s="15" t="s">
        <v>253</v>
      </c>
      <c r="F20" s="37"/>
      <c r="G20" s="15" t="s">
        <v>254</v>
      </c>
      <c r="H20" s="15" t="s">
        <v>255</v>
      </c>
      <c r="I20" s="16"/>
      <c r="J20" s="40"/>
      <c r="K20" s="40"/>
      <c r="L20" s="40"/>
      <c r="M20" s="40"/>
    </row>
    <row r="21" spans="1:13" ht="15" customHeight="1">
      <c r="A21" s="13" t="s">
        <v>256</v>
      </c>
      <c r="B21" s="15" t="s">
        <v>257</v>
      </c>
      <c r="C21" s="37"/>
      <c r="D21" s="15" t="s">
        <v>258</v>
      </c>
      <c r="E21" s="15" t="s">
        <v>259</v>
      </c>
      <c r="F21" s="37"/>
      <c r="G21" s="15" t="s">
        <v>260</v>
      </c>
      <c r="H21" s="15" t="s">
        <v>261</v>
      </c>
      <c r="I21" s="16"/>
      <c r="J21" s="40"/>
      <c r="K21" s="40"/>
      <c r="L21" s="40"/>
      <c r="M21" s="40"/>
    </row>
    <row r="22" spans="1:13" ht="15" customHeight="1">
      <c r="A22" s="13" t="s">
        <v>262</v>
      </c>
      <c r="B22" s="15" t="s">
        <v>263</v>
      </c>
      <c r="C22" s="37"/>
      <c r="D22" s="15" t="s">
        <v>264</v>
      </c>
      <c r="E22" s="15" t="s">
        <v>265</v>
      </c>
      <c r="F22" s="37"/>
      <c r="G22" s="15" t="s">
        <v>266</v>
      </c>
      <c r="H22" s="15" t="s">
        <v>267</v>
      </c>
      <c r="I22" s="16"/>
      <c r="J22" s="40"/>
      <c r="K22" s="40"/>
      <c r="L22" s="40"/>
      <c r="M22" s="40"/>
    </row>
    <row r="23" spans="1:13" ht="15" customHeight="1">
      <c r="A23" s="13" t="s">
        <v>268</v>
      </c>
      <c r="B23" s="15" t="s">
        <v>269</v>
      </c>
      <c r="C23" s="37"/>
      <c r="D23" s="15" t="s">
        <v>270</v>
      </c>
      <c r="E23" s="15" t="s">
        <v>271</v>
      </c>
      <c r="F23" s="37"/>
      <c r="G23" s="15" t="s">
        <v>272</v>
      </c>
      <c r="H23" s="15" t="s">
        <v>273</v>
      </c>
      <c r="I23" s="16"/>
      <c r="J23" s="40"/>
      <c r="K23" s="40"/>
      <c r="L23" s="40"/>
      <c r="M23" s="40"/>
    </row>
    <row r="24" spans="1:13" ht="16.5" customHeight="1">
      <c r="A24" s="13" t="s">
        <v>274</v>
      </c>
      <c r="B24" s="15" t="s">
        <v>275</v>
      </c>
      <c r="C24" s="37">
        <f>41760/10000</f>
        <v>4.176</v>
      </c>
      <c r="D24" s="15" t="s">
        <v>276</v>
      </c>
      <c r="E24" s="15" t="s">
        <v>277</v>
      </c>
      <c r="F24" s="37"/>
      <c r="G24" s="15" t="s">
        <v>278</v>
      </c>
      <c r="H24" s="15" t="s">
        <v>279</v>
      </c>
      <c r="I24" s="16"/>
      <c r="J24" s="40"/>
      <c r="K24" s="40"/>
      <c r="L24" s="40"/>
      <c r="M24" s="40"/>
    </row>
    <row r="25" spans="1:13" ht="15" customHeight="1">
      <c r="A25" s="13" t="s">
        <v>280</v>
      </c>
      <c r="B25" s="15" t="s">
        <v>281</v>
      </c>
      <c r="C25" s="37"/>
      <c r="D25" s="15" t="s">
        <v>282</v>
      </c>
      <c r="E25" s="15" t="s">
        <v>283</v>
      </c>
      <c r="F25" s="37"/>
      <c r="G25" s="15" t="s">
        <v>284</v>
      </c>
      <c r="H25" s="15" t="s">
        <v>285</v>
      </c>
      <c r="I25" s="16"/>
      <c r="J25" s="40"/>
      <c r="K25" s="40"/>
      <c r="L25" s="40"/>
      <c r="M25" s="40"/>
    </row>
    <row r="26" spans="1:13" ht="15" customHeight="1">
      <c r="A26" s="13" t="s">
        <v>286</v>
      </c>
      <c r="B26" s="15" t="s">
        <v>287</v>
      </c>
      <c r="C26" s="37"/>
      <c r="D26" s="15" t="s">
        <v>288</v>
      </c>
      <c r="E26" s="15" t="s">
        <v>289</v>
      </c>
      <c r="F26" s="37"/>
      <c r="G26" s="15" t="s">
        <v>290</v>
      </c>
      <c r="H26" s="15" t="s">
        <v>291</v>
      </c>
      <c r="I26" s="16"/>
      <c r="J26" s="40"/>
      <c r="K26" s="40"/>
      <c r="L26" s="40"/>
      <c r="M26" s="40"/>
    </row>
    <row r="27" spans="1:13" ht="15" customHeight="1">
      <c r="A27" s="13" t="s">
        <v>292</v>
      </c>
      <c r="B27" s="15" t="s">
        <v>293</v>
      </c>
      <c r="C27" s="37"/>
      <c r="D27" s="15" t="s">
        <v>294</v>
      </c>
      <c r="E27" s="15" t="s">
        <v>295</v>
      </c>
      <c r="F27" s="37"/>
      <c r="G27" s="15" t="s">
        <v>296</v>
      </c>
      <c r="H27" s="15" t="s">
        <v>297</v>
      </c>
      <c r="I27" s="16"/>
      <c r="J27" s="40"/>
      <c r="K27" s="40"/>
      <c r="L27" s="40"/>
      <c r="M27" s="40"/>
    </row>
    <row r="28" spans="1:13" ht="15" customHeight="1">
      <c r="A28" s="13" t="s">
        <v>298</v>
      </c>
      <c r="B28" s="15" t="s">
        <v>299</v>
      </c>
      <c r="C28" s="37"/>
      <c r="D28" s="15" t="s">
        <v>300</v>
      </c>
      <c r="E28" s="15" t="s">
        <v>301</v>
      </c>
      <c r="F28" s="37"/>
      <c r="G28" s="15" t="s">
        <v>302</v>
      </c>
      <c r="H28" s="15" t="s">
        <v>303</v>
      </c>
      <c r="I28" s="16"/>
      <c r="J28" s="40"/>
      <c r="K28" s="40"/>
      <c r="L28" s="40"/>
      <c r="M28" s="40"/>
    </row>
    <row r="29" spans="1:13" ht="15" customHeight="1">
      <c r="A29" s="13" t="s">
        <v>304</v>
      </c>
      <c r="B29" s="15" t="s">
        <v>305</v>
      </c>
      <c r="C29" s="37"/>
      <c r="D29" s="15" t="s">
        <v>306</v>
      </c>
      <c r="E29" s="15" t="s">
        <v>307</v>
      </c>
      <c r="F29" s="37">
        <f>11480/10000</f>
        <v>1.148</v>
      </c>
      <c r="G29" s="15" t="s">
        <v>308</v>
      </c>
      <c r="H29" s="15" t="s">
        <v>309</v>
      </c>
      <c r="I29" s="16"/>
      <c r="J29" s="40"/>
      <c r="K29" s="40"/>
      <c r="L29" s="40"/>
      <c r="M29" s="40"/>
    </row>
    <row r="30" spans="1:13" ht="15" customHeight="1">
      <c r="A30" s="13" t="s">
        <v>310</v>
      </c>
      <c r="B30" s="15" t="s">
        <v>311</v>
      </c>
      <c r="C30" s="37"/>
      <c r="D30" s="15" t="s">
        <v>312</v>
      </c>
      <c r="E30" s="15" t="s">
        <v>313</v>
      </c>
      <c r="F30" s="37">
        <f>13900/10000</f>
        <v>1.39</v>
      </c>
      <c r="G30" s="15" t="s">
        <v>314</v>
      </c>
      <c r="H30" s="15" t="s">
        <v>315</v>
      </c>
      <c r="I30" s="16"/>
      <c r="J30" s="40"/>
      <c r="K30" s="40"/>
      <c r="L30" s="40"/>
      <c r="M30" s="40"/>
    </row>
    <row r="31" spans="1:13" ht="15" customHeight="1">
      <c r="A31" s="13" t="s">
        <v>316</v>
      </c>
      <c r="B31" s="15" t="s">
        <v>317</v>
      </c>
      <c r="C31" s="37">
        <f>209023/10000</f>
        <v>20.9023</v>
      </c>
      <c r="D31" s="15" t="s">
        <v>318</v>
      </c>
      <c r="E31" s="15" t="s">
        <v>319</v>
      </c>
      <c r="F31" s="37">
        <f>22965/10000</f>
        <v>2.2965</v>
      </c>
      <c r="G31" s="15" t="s">
        <v>320</v>
      </c>
      <c r="H31" s="15" t="s">
        <v>321</v>
      </c>
      <c r="I31" s="16"/>
      <c r="J31" s="40"/>
      <c r="K31" s="40"/>
      <c r="L31" s="40"/>
      <c r="M31" s="40"/>
    </row>
    <row r="32" spans="1:13" ht="15" customHeight="1">
      <c r="A32" s="13" t="s">
        <v>322</v>
      </c>
      <c r="B32" s="15" t="s">
        <v>323</v>
      </c>
      <c r="C32" s="37">
        <f>11600/10000</f>
        <v>1.16</v>
      </c>
      <c r="D32" s="15" t="s">
        <v>324</v>
      </c>
      <c r="E32" s="15" t="s">
        <v>325</v>
      </c>
      <c r="F32" s="37">
        <f>34200/10000</f>
        <v>3.42</v>
      </c>
      <c r="G32" s="15" t="s">
        <v>326</v>
      </c>
      <c r="H32" s="15" t="s">
        <v>327</v>
      </c>
      <c r="I32" s="16"/>
      <c r="J32" s="40"/>
      <c r="K32" s="40"/>
      <c r="L32" s="40"/>
      <c r="M32" s="40"/>
    </row>
    <row r="33" spans="1:13" ht="15" customHeight="1">
      <c r="A33" s="13" t="s">
        <v>328</v>
      </c>
      <c r="B33" s="15" t="s">
        <v>329</v>
      </c>
      <c r="C33" s="37"/>
      <c r="D33" s="15" t="s">
        <v>330</v>
      </c>
      <c r="E33" s="15" t="s">
        <v>331</v>
      </c>
      <c r="F33" s="37"/>
      <c r="G33" s="15" t="s">
        <v>5</v>
      </c>
      <c r="H33" s="15" t="s">
        <v>5</v>
      </c>
      <c r="I33" s="16" t="s">
        <v>5</v>
      </c>
      <c r="J33" s="40"/>
      <c r="K33" s="40"/>
      <c r="L33" s="40"/>
      <c r="M33" s="40"/>
    </row>
    <row r="34" spans="1:13" ht="15" customHeight="1">
      <c r="A34" s="13" t="s">
        <v>5</v>
      </c>
      <c r="B34" s="15" t="s">
        <v>5</v>
      </c>
      <c r="C34" s="37" t="s">
        <v>5</v>
      </c>
      <c r="D34" s="15" t="s">
        <v>332</v>
      </c>
      <c r="E34" s="15" t="s">
        <v>333</v>
      </c>
      <c r="F34" s="37"/>
      <c r="G34" s="15" t="s">
        <v>5</v>
      </c>
      <c r="H34" s="15" t="s">
        <v>5</v>
      </c>
      <c r="I34" s="16" t="s">
        <v>5</v>
      </c>
      <c r="J34" s="40"/>
      <c r="K34" s="40"/>
      <c r="L34" s="40"/>
      <c r="M34" s="40"/>
    </row>
    <row r="35" spans="1:13" ht="15" customHeight="1">
      <c r="A35" s="7" t="s">
        <v>334</v>
      </c>
      <c r="B35" s="9" t="s">
        <v>5</v>
      </c>
      <c r="C35" s="37">
        <f>3313411.05/10000</f>
        <v>331.34110499999997</v>
      </c>
      <c r="D35" s="9" t="s">
        <v>335</v>
      </c>
      <c r="E35" s="9" t="s">
        <v>5</v>
      </c>
      <c r="F35" s="9" t="s">
        <v>5</v>
      </c>
      <c r="G35" s="9" t="s">
        <v>5</v>
      </c>
      <c r="H35" s="9" t="s">
        <v>5</v>
      </c>
      <c r="I35" s="16">
        <f>357090/10000</f>
        <v>35.709</v>
      </c>
      <c r="J35" s="40"/>
      <c r="K35" s="40"/>
      <c r="L35" s="40"/>
      <c r="M35" s="40"/>
    </row>
    <row r="36" spans="1:9" ht="15" customHeight="1">
      <c r="A36" s="38" t="s">
        <v>5</v>
      </c>
      <c r="B36" s="38" t="s">
        <v>5</v>
      </c>
      <c r="C36" s="38" t="s">
        <v>5</v>
      </c>
      <c r="D36" s="39" t="s">
        <v>5</v>
      </c>
      <c r="E36" s="39" t="s">
        <v>5</v>
      </c>
      <c r="F36" s="39" t="s">
        <v>5</v>
      </c>
      <c r="G36" s="38" t="s">
        <v>5</v>
      </c>
      <c r="H36" s="39" t="s">
        <v>5</v>
      </c>
      <c r="I36" s="38" t="s">
        <v>5</v>
      </c>
    </row>
    <row r="38" ht="12.75">
      <c r="E38" s="12" t="s">
        <v>336</v>
      </c>
    </row>
  </sheetData>
  <sheetProtection/>
  <mergeCells count="43">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Q18"/>
  <sheetViews>
    <sheetView workbookViewId="0" topLeftCell="A1">
      <selection activeCell="P18" sqref="P18"/>
    </sheetView>
  </sheetViews>
  <sheetFormatPr defaultColWidth="8.8515625" defaultRowHeight="12.75"/>
  <cols>
    <col min="1" max="3" width="3.140625" style="1" customWidth="1"/>
    <col min="4" max="4" width="37.421875" style="1" customWidth="1"/>
    <col min="5" max="8" width="16.00390625" style="1" customWidth="1"/>
    <col min="9" max="10" width="17.140625" style="1" customWidth="1"/>
    <col min="11" max="17" width="16.00390625" style="1" customWidth="1"/>
    <col min="18" max="18" width="9.7109375" style="1" customWidth="1"/>
    <col min="19" max="16384" width="8.8515625" style="1" customWidth="1"/>
  </cols>
  <sheetData>
    <row r="1" ht="18.75">
      <c r="J1" s="2" t="s">
        <v>337</v>
      </c>
    </row>
    <row r="2" ht="12.75">
      <c r="Q2" s="3" t="s">
        <v>338</v>
      </c>
    </row>
    <row r="3" spans="1:17" ht="12.75">
      <c r="A3" s="4" t="s">
        <v>2</v>
      </c>
      <c r="Q3" s="3" t="s">
        <v>3</v>
      </c>
    </row>
    <row r="4" spans="1:17" ht="15" customHeight="1">
      <c r="A4" s="32" t="s">
        <v>111</v>
      </c>
      <c r="B4" s="33" t="s">
        <v>5</v>
      </c>
      <c r="C4" s="33" t="s">
        <v>5</v>
      </c>
      <c r="D4" s="33" t="s">
        <v>112</v>
      </c>
      <c r="E4" s="33" t="s">
        <v>89</v>
      </c>
      <c r="F4" s="33" t="s">
        <v>5</v>
      </c>
      <c r="G4" s="33" t="s">
        <v>5</v>
      </c>
      <c r="H4" s="33" t="s">
        <v>159</v>
      </c>
      <c r="I4" s="33" t="s">
        <v>5</v>
      </c>
      <c r="J4" s="33" t="s">
        <v>5</v>
      </c>
      <c r="K4" s="33" t="s">
        <v>160</v>
      </c>
      <c r="L4" s="33" t="s">
        <v>5</v>
      </c>
      <c r="M4" s="33" t="s">
        <v>5</v>
      </c>
      <c r="N4" s="33" t="s">
        <v>98</v>
      </c>
      <c r="O4" s="33" t="s">
        <v>5</v>
      </c>
      <c r="P4" s="33" t="s">
        <v>5</v>
      </c>
      <c r="Q4" s="33" t="s">
        <v>5</v>
      </c>
    </row>
    <row r="5" spans="1:17" ht="15" customHeight="1">
      <c r="A5" s="34" t="s">
        <v>119</v>
      </c>
      <c r="B5" s="8" t="s">
        <v>5</v>
      </c>
      <c r="C5" s="8" t="s">
        <v>5</v>
      </c>
      <c r="D5" s="8" t="s">
        <v>5</v>
      </c>
      <c r="E5" s="8" t="s">
        <v>124</v>
      </c>
      <c r="F5" s="8" t="s">
        <v>161</v>
      </c>
      <c r="G5" s="8" t="s">
        <v>162</v>
      </c>
      <c r="H5" s="8" t="s">
        <v>124</v>
      </c>
      <c r="I5" s="8" t="s">
        <v>135</v>
      </c>
      <c r="J5" s="8" t="s">
        <v>136</v>
      </c>
      <c r="K5" s="8" t="s">
        <v>124</v>
      </c>
      <c r="L5" s="8" t="s">
        <v>135</v>
      </c>
      <c r="M5" s="8" t="s">
        <v>136</v>
      </c>
      <c r="N5" s="8" t="s">
        <v>124</v>
      </c>
      <c r="O5" s="8" t="s">
        <v>161</v>
      </c>
      <c r="P5" s="8" t="s">
        <v>162</v>
      </c>
      <c r="Q5" s="8" t="s">
        <v>5</v>
      </c>
    </row>
    <row r="6" spans="1:17" ht="15" customHeight="1">
      <c r="A6" s="34" t="s">
        <v>5</v>
      </c>
      <c r="B6" s="8" t="s">
        <v>5</v>
      </c>
      <c r="C6" s="8" t="s">
        <v>5</v>
      </c>
      <c r="D6" s="8" t="s">
        <v>5</v>
      </c>
      <c r="E6" s="8" t="s">
        <v>5</v>
      </c>
      <c r="F6" s="8" t="s">
        <v>5</v>
      </c>
      <c r="G6" s="8" t="s">
        <v>120</v>
      </c>
      <c r="H6" s="8" t="s">
        <v>5</v>
      </c>
      <c r="I6" s="8" t="s">
        <v>5</v>
      </c>
      <c r="J6" s="8" t="s">
        <v>120</v>
      </c>
      <c r="K6" s="8" t="s">
        <v>5</v>
      </c>
      <c r="L6" s="8" t="s">
        <v>120</v>
      </c>
      <c r="M6" s="8" t="s">
        <v>120</v>
      </c>
      <c r="N6" s="8" t="s">
        <v>5</v>
      </c>
      <c r="O6" s="8" t="s">
        <v>5</v>
      </c>
      <c r="P6" s="8" t="s">
        <v>163</v>
      </c>
      <c r="Q6" s="8" t="s">
        <v>164</v>
      </c>
    </row>
    <row r="7" spans="1:17" ht="30.75" customHeight="1">
      <c r="A7" s="34" t="s">
        <v>5</v>
      </c>
      <c r="B7" s="8" t="s">
        <v>5</v>
      </c>
      <c r="C7" s="8" t="s">
        <v>5</v>
      </c>
      <c r="D7" s="8" t="s">
        <v>5</v>
      </c>
      <c r="E7" s="8" t="s">
        <v>5</v>
      </c>
      <c r="F7" s="8" t="s">
        <v>5</v>
      </c>
      <c r="G7" s="8" t="s">
        <v>5</v>
      </c>
      <c r="H7" s="8" t="s">
        <v>5</v>
      </c>
      <c r="I7" s="8" t="s">
        <v>5</v>
      </c>
      <c r="J7" s="8" t="s">
        <v>5</v>
      </c>
      <c r="K7" s="8" t="s">
        <v>5</v>
      </c>
      <c r="L7" s="8" t="s">
        <v>5</v>
      </c>
      <c r="M7" s="8" t="s">
        <v>5</v>
      </c>
      <c r="N7" s="8" t="s">
        <v>5</v>
      </c>
      <c r="O7" s="8" t="s">
        <v>5</v>
      </c>
      <c r="P7" s="8" t="s">
        <v>5</v>
      </c>
      <c r="Q7" s="8" t="s">
        <v>5</v>
      </c>
    </row>
    <row r="8" spans="1:17" ht="15" customHeight="1">
      <c r="A8" s="34" t="s">
        <v>121</v>
      </c>
      <c r="B8" s="8" t="s">
        <v>122</v>
      </c>
      <c r="C8" s="8" t="s">
        <v>123</v>
      </c>
      <c r="D8" s="8" t="s">
        <v>10</v>
      </c>
      <c r="E8" s="9" t="s">
        <v>11</v>
      </c>
      <c r="F8" s="9" t="s">
        <v>12</v>
      </c>
      <c r="G8" s="9" t="s">
        <v>20</v>
      </c>
      <c r="H8" s="9" t="s">
        <v>24</v>
      </c>
      <c r="I8" s="9" t="s">
        <v>28</v>
      </c>
      <c r="J8" s="9" t="s">
        <v>32</v>
      </c>
      <c r="K8" s="9" t="s">
        <v>36</v>
      </c>
      <c r="L8" s="9" t="s">
        <v>39</v>
      </c>
      <c r="M8" s="9" t="s">
        <v>42</v>
      </c>
      <c r="N8" s="9" t="s">
        <v>45</v>
      </c>
      <c r="O8" s="9" t="s">
        <v>48</v>
      </c>
      <c r="P8" s="9" t="s">
        <v>51</v>
      </c>
      <c r="Q8" s="9" t="s">
        <v>54</v>
      </c>
    </row>
    <row r="9" spans="1:17" ht="15" customHeight="1">
      <c r="A9" s="34" t="s">
        <v>5</v>
      </c>
      <c r="B9" s="8" t="s">
        <v>5</v>
      </c>
      <c r="C9" s="8" t="s">
        <v>5</v>
      </c>
      <c r="D9" s="8" t="s">
        <v>124</v>
      </c>
      <c r="E9" s="35" t="s">
        <v>5</v>
      </c>
      <c r="F9" s="35" t="s">
        <v>5</v>
      </c>
      <c r="G9" s="35" t="s">
        <v>5</v>
      </c>
      <c r="H9" s="35" t="s">
        <v>5</v>
      </c>
      <c r="I9" s="35" t="s">
        <v>5</v>
      </c>
      <c r="J9" s="35" t="s">
        <v>5</v>
      </c>
      <c r="K9" s="35" t="s">
        <v>5</v>
      </c>
      <c r="L9" s="35" t="s">
        <v>5</v>
      </c>
      <c r="M9" s="35" t="s">
        <v>5</v>
      </c>
      <c r="N9" s="35" t="s">
        <v>5</v>
      </c>
      <c r="O9" s="35" t="s">
        <v>5</v>
      </c>
      <c r="P9" s="35" t="s">
        <v>5</v>
      </c>
      <c r="Q9" s="35" t="s">
        <v>5</v>
      </c>
    </row>
    <row r="10" spans="1:17" ht="15" customHeight="1">
      <c r="A10" s="29" t="s">
        <v>5</v>
      </c>
      <c r="B10" s="30" t="s">
        <v>5</v>
      </c>
      <c r="C10" s="30" t="s">
        <v>5</v>
      </c>
      <c r="D10" s="30" t="s">
        <v>5</v>
      </c>
      <c r="E10" s="28" t="s">
        <v>5</v>
      </c>
      <c r="F10" s="28" t="s">
        <v>5</v>
      </c>
      <c r="G10" s="28" t="s">
        <v>5</v>
      </c>
      <c r="H10" s="28" t="s">
        <v>5</v>
      </c>
      <c r="I10" s="28" t="s">
        <v>5</v>
      </c>
      <c r="J10" s="28" t="s">
        <v>5</v>
      </c>
      <c r="K10" s="28" t="s">
        <v>5</v>
      </c>
      <c r="L10" s="28" t="s">
        <v>5</v>
      </c>
      <c r="M10" s="28" t="s">
        <v>5</v>
      </c>
      <c r="N10" s="28" t="s">
        <v>5</v>
      </c>
      <c r="O10" s="28" t="s">
        <v>5</v>
      </c>
      <c r="P10" s="28" t="s">
        <v>5</v>
      </c>
      <c r="Q10" s="28" t="s">
        <v>5</v>
      </c>
    </row>
    <row r="11" spans="1:17" ht="15" customHeight="1">
      <c r="A11" s="29" t="s">
        <v>5</v>
      </c>
      <c r="B11" s="30" t="s">
        <v>5</v>
      </c>
      <c r="C11" s="30" t="s">
        <v>5</v>
      </c>
      <c r="D11" s="30" t="s">
        <v>5</v>
      </c>
      <c r="E11" s="28" t="s">
        <v>5</v>
      </c>
      <c r="F11" s="28" t="s">
        <v>5</v>
      </c>
      <c r="G11" s="28" t="s">
        <v>5</v>
      </c>
      <c r="H11" s="28" t="s">
        <v>5</v>
      </c>
      <c r="I11" s="28" t="s">
        <v>5</v>
      </c>
      <c r="J11" s="28" t="s">
        <v>5</v>
      </c>
      <c r="K11" s="28" t="s">
        <v>5</v>
      </c>
      <c r="L11" s="28" t="s">
        <v>5</v>
      </c>
      <c r="M11" s="28" t="s">
        <v>5</v>
      </c>
      <c r="N11" s="28" t="s">
        <v>5</v>
      </c>
      <c r="O11" s="28" t="s">
        <v>5</v>
      </c>
      <c r="P11" s="28" t="s">
        <v>5</v>
      </c>
      <c r="Q11" s="28" t="s">
        <v>5</v>
      </c>
    </row>
    <row r="12" spans="1:17" ht="15" customHeight="1">
      <c r="A12" s="29" t="s">
        <v>5</v>
      </c>
      <c r="B12" s="30" t="s">
        <v>5</v>
      </c>
      <c r="C12" s="30" t="s">
        <v>5</v>
      </c>
      <c r="D12" s="30" t="s">
        <v>5</v>
      </c>
      <c r="E12" s="28" t="s">
        <v>5</v>
      </c>
      <c r="F12" s="28" t="s">
        <v>5</v>
      </c>
      <c r="G12" s="28" t="s">
        <v>5</v>
      </c>
      <c r="H12" s="28" t="s">
        <v>5</v>
      </c>
      <c r="I12" s="28" t="s">
        <v>5</v>
      </c>
      <c r="J12" s="28" t="s">
        <v>5</v>
      </c>
      <c r="K12" s="28" t="s">
        <v>5</v>
      </c>
      <c r="L12" s="28" t="s">
        <v>5</v>
      </c>
      <c r="M12" s="28" t="s">
        <v>5</v>
      </c>
      <c r="N12" s="28" t="s">
        <v>5</v>
      </c>
      <c r="O12" s="28" t="s">
        <v>5</v>
      </c>
      <c r="P12" s="28" t="s">
        <v>5</v>
      </c>
      <c r="Q12" s="28" t="s">
        <v>5</v>
      </c>
    </row>
    <row r="13" spans="1:17" ht="15" customHeight="1">
      <c r="A13" s="29" t="s">
        <v>5</v>
      </c>
      <c r="B13" s="30" t="s">
        <v>5</v>
      </c>
      <c r="C13" s="30" t="s">
        <v>5</v>
      </c>
      <c r="D13" s="30" t="s">
        <v>5</v>
      </c>
      <c r="E13" s="28" t="s">
        <v>5</v>
      </c>
      <c r="F13" s="28" t="s">
        <v>5</v>
      </c>
      <c r="G13" s="28" t="s">
        <v>5</v>
      </c>
      <c r="H13" s="28" t="s">
        <v>5</v>
      </c>
      <c r="I13" s="28" t="s">
        <v>5</v>
      </c>
      <c r="J13" s="28" t="s">
        <v>5</v>
      </c>
      <c r="K13" s="28" t="s">
        <v>5</v>
      </c>
      <c r="L13" s="28" t="s">
        <v>5</v>
      </c>
      <c r="M13" s="28" t="s">
        <v>5</v>
      </c>
      <c r="N13" s="28" t="s">
        <v>5</v>
      </c>
      <c r="O13" s="28" t="s">
        <v>5</v>
      </c>
      <c r="P13" s="28" t="s">
        <v>5</v>
      </c>
      <c r="Q13" s="28" t="s">
        <v>5</v>
      </c>
    </row>
    <row r="14" spans="1:17" ht="15" customHeight="1">
      <c r="A14" s="29" t="s">
        <v>5</v>
      </c>
      <c r="B14" s="30" t="s">
        <v>5</v>
      </c>
      <c r="C14" s="30" t="s">
        <v>5</v>
      </c>
      <c r="D14" s="30" t="s">
        <v>5</v>
      </c>
      <c r="E14" s="28" t="s">
        <v>5</v>
      </c>
      <c r="F14" s="28" t="s">
        <v>5</v>
      </c>
      <c r="G14" s="28" t="s">
        <v>5</v>
      </c>
      <c r="H14" s="28" t="s">
        <v>5</v>
      </c>
      <c r="I14" s="28" t="s">
        <v>5</v>
      </c>
      <c r="J14" s="28" t="s">
        <v>5</v>
      </c>
      <c r="K14" s="28" t="s">
        <v>5</v>
      </c>
      <c r="L14" s="28" t="s">
        <v>5</v>
      </c>
      <c r="M14" s="28" t="s">
        <v>5</v>
      </c>
      <c r="N14" s="28" t="s">
        <v>5</v>
      </c>
      <c r="O14" s="28" t="s">
        <v>5</v>
      </c>
      <c r="P14" s="28" t="s">
        <v>5</v>
      </c>
      <c r="Q14" s="28" t="s">
        <v>5</v>
      </c>
    </row>
    <row r="15" spans="1:17" ht="15" customHeight="1">
      <c r="A15" s="29" t="s">
        <v>5</v>
      </c>
      <c r="B15" s="30" t="s">
        <v>5</v>
      </c>
      <c r="C15" s="30" t="s">
        <v>5</v>
      </c>
      <c r="D15" s="30" t="s">
        <v>5</v>
      </c>
      <c r="E15" s="28" t="s">
        <v>5</v>
      </c>
      <c r="F15" s="28" t="s">
        <v>5</v>
      </c>
      <c r="G15" s="28" t="s">
        <v>5</v>
      </c>
      <c r="H15" s="28" t="s">
        <v>5</v>
      </c>
      <c r="I15" s="28" t="s">
        <v>5</v>
      </c>
      <c r="J15" s="28" t="s">
        <v>5</v>
      </c>
      <c r="K15" s="28" t="s">
        <v>5</v>
      </c>
      <c r="L15" s="28" t="s">
        <v>5</v>
      </c>
      <c r="M15" s="28" t="s">
        <v>5</v>
      </c>
      <c r="N15" s="28" t="s">
        <v>5</v>
      </c>
      <c r="O15" s="28" t="s">
        <v>5</v>
      </c>
      <c r="P15" s="28" t="s">
        <v>5</v>
      </c>
      <c r="Q15" s="28" t="s">
        <v>5</v>
      </c>
    </row>
    <row r="16" spans="1:17" ht="15" customHeight="1">
      <c r="A16" s="31" t="s">
        <v>339</v>
      </c>
      <c r="B16" s="31" t="s">
        <v>5</v>
      </c>
      <c r="C16" s="31" t="s">
        <v>5</v>
      </c>
      <c r="D16" s="31" t="s">
        <v>5</v>
      </c>
      <c r="E16" s="31" t="s">
        <v>5</v>
      </c>
      <c r="F16" s="31" t="s">
        <v>5</v>
      </c>
      <c r="G16" s="31" t="s">
        <v>5</v>
      </c>
      <c r="H16" s="31" t="s">
        <v>5</v>
      </c>
      <c r="I16" s="31" t="s">
        <v>5</v>
      </c>
      <c r="J16" s="31" t="s">
        <v>5</v>
      </c>
      <c r="K16" s="31" t="s">
        <v>5</v>
      </c>
      <c r="L16" s="31" t="s">
        <v>5</v>
      </c>
      <c r="M16" s="31" t="s">
        <v>5</v>
      </c>
      <c r="N16" s="31" t="s">
        <v>5</v>
      </c>
      <c r="O16" s="31" t="s">
        <v>5</v>
      </c>
      <c r="P16" s="31" t="s">
        <v>5</v>
      </c>
      <c r="Q16" s="31" t="s">
        <v>5</v>
      </c>
    </row>
    <row r="18" ht="12.75">
      <c r="J18" s="12" t="s">
        <v>340</v>
      </c>
    </row>
  </sheetData>
  <sheetProtection/>
  <mergeCells count="109">
    <mergeCell ref="E4:G4"/>
    <mergeCell ref="H4:J4"/>
    <mergeCell ref="K4:M4"/>
    <mergeCell ref="N4:Q4"/>
    <mergeCell ref="P5:Q5"/>
    <mergeCell ref="A10:C10"/>
    <mergeCell ref="A11:C11"/>
    <mergeCell ref="A12:C12"/>
    <mergeCell ref="A13:C13"/>
    <mergeCell ref="A14:C14"/>
    <mergeCell ref="A15:C15"/>
    <mergeCell ref="A16:Q16"/>
    <mergeCell ref="A8:A9"/>
    <mergeCell ref="B8:B9"/>
    <mergeCell ref="C8:C9"/>
    <mergeCell ref="D4:D7"/>
    <mergeCell ref="E5:E7"/>
    <mergeCell ref="F5:F7"/>
    <mergeCell ref="G5:G7"/>
    <mergeCell ref="H5:H7"/>
    <mergeCell ref="I5:I7"/>
    <mergeCell ref="J5:J7"/>
    <mergeCell ref="K5:K7"/>
    <mergeCell ref="L5:L7"/>
    <mergeCell ref="M5:M7"/>
    <mergeCell ref="N5:N7"/>
    <mergeCell ref="O5:O7"/>
    <mergeCell ref="P6:P7"/>
    <mergeCell ref="Q6:Q7"/>
    <mergeCell ref="A4:C7"/>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J18"/>
  <sheetViews>
    <sheetView workbookViewId="0" topLeftCell="A1">
      <selection activeCell="K8" sqref="K8"/>
    </sheetView>
  </sheetViews>
  <sheetFormatPr defaultColWidth="8.8515625" defaultRowHeight="12.75"/>
  <cols>
    <col min="1" max="3" width="5.28125" style="1" customWidth="1"/>
    <col min="4" max="4" width="28.421875" style="1" customWidth="1"/>
    <col min="5" max="5" width="41.7109375" style="1" customWidth="1"/>
    <col min="6" max="7" width="17.140625" style="1" customWidth="1"/>
    <col min="8" max="8" width="17.28125" style="1" customWidth="1"/>
    <col min="9" max="10" width="17.140625" style="1" customWidth="1"/>
    <col min="11" max="11" width="9.7109375" style="1" customWidth="1"/>
    <col min="12" max="16384" width="8.8515625" style="1" customWidth="1"/>
  </cols>
  <sheetData>
    <row r="1" ht="18.75">
      <c r="F1" s="2" t="s">
        <v>341</v>
      </c>
    </row>
    <row r="2" ht="12.75">
      <c r="J2" s="3" t="s">
        <v>342</v>
      </c>
    </row>
    <row r="3" spans="1:10" ht="12.75">
      <c r="A3" s="4" t="s">
        <v>343</v>
      </c>
      <c r="F3" s="12" t="s">
        <v>5</v>
      </c>
      <c r="J3" s="3" t="s">
        <v>3</v>
      </c>
    </row>
    <row r="4" spans="1:10" ht="15" customHeight="1">
      <c r="A4" s="22" t="s">
        <v>344</v>
      </c>
      <c r="B4" s="23" t="s">
        <v>5</v>
      </c>
      <c r="C4" s="23" t="s">
        <v>5</v>
      </c>
      <c r="D4" s="23" t="s">
        <v>5</v>
      </c>
      <c r="E4" s="23" t="s">
        <v>89</v>
      </c>
      <c r="F4" s="23" t="s">
        <v>159</v>
      </c>
      <c r="G4" s="23" t="s">
        <v>160</v>
      </c>
      <c r="H4" s="23" t="s">
        <v>5</v>
      </c>
      <c r="I4" s="23" t="s">
        <v>5</v>
      </c>
      <c r="J4" s="23" t="s">
        <v>98</v>
      </c>
    </row>
    <row r="5" spans="1:10" ht="15" customHeight="1">
      <c r="A5" s="24" t="s">
        <v>5</v>
      </c>
      <c r="B5" s="25" t="s">
        <v>5</v>
      </c>
      <c r="C5" s="25" t="s">
        <v>5</v>
      </c>
      <c r="D5" s="25" t="s">
        <v>5</v>
      </c>
      <c r="E5" s="25" t="s">
        <v>5</v>
      </c>
      <c r="F5" s="25" t="s">
        <v>5</v>
      </c>
      <c r="G5" s="25" t="s">
        <v>5</v>
      </c>
      <c r="H5" s="25" t="s">
        <v>5</v>
      </c>
      <c r="I5" s="25" t="s">
        <v>5</v>
      </c>
      <c r="J5" s="25" t="s">
        <v>5</v>
      </c>
    </row>
    <row r="6" spans="1:10" ht="15" customHeight="1">
      <c r="A6" s="24" t="s">
        <v>158</v>
      </c>
      <c r="B6" s="25" t="s">
        <v>5</v>
      </c>
      <c r="C6" s="25" t="s">
        <v>5</v>
      </c>
      <c r="D6" s="25" t="s">
        <v>112</v>
      </c>
      <c r="E6" s="25" t="s">
        <v>5</v>
      </c>
      <c r="F6" s="25" t="s">
        <v>5</v>
      </c>
      <c r="G6" s="8" t="s">
        <v>120</v>
      </c>
      <c r="H6" s="8" t="s">
        <v>135</v>
      </c>
      <c r="I6" s="8" t="s">
        <v>136</v>
      </c>
      <c r="J6" s="25" t="s">
        <v>5</v>
      </c>
    </row>
    <row r="7" spans="1:10" ht="15" customHeight="1">
      <c r="A7" s="24" t="s">
        <v>5</v>
      </c>
      <c r="B7" s="25" t="s">
        <v>5</v>
      </c>
      <c r="C7" s="25" t="s">
        <v>5</v>
      </c>
      <c r="D7" s="25" t="s">
        <v>5</v>
      </c>
      <c r="E7" s="25" t="s">
        <v>5</v>
      </c>
      <c r="F7" s="25" t="s">
        <v>5</v>
      </c>
      <c r="G7" s="8" t="s">
        <v>5</v>
      </c>
      <c r="H7" s="8" t="s">
        <v>5</v>
      </c>
      <c r="I7" s="8" t="s">
        <v>5</v>
      </c>
      <c r="J7" s="25" t="s">
        <v>5</v>
      </c>
    </row>
    <row r="8" spans="1:10" ht="15" customHeight="1">
      <c r="A8" s="26" t="s">
        <v>10</v>
      </c>
      <c r="B8" s="27" t="s">
        <v>5</v>
      </c>
      <c r="C8" s="27" t="s">
        <v>5</v>
      </c>
      <c r="D8" s="27" t="s">
        <v>5</v>
      </c>
      <c r="E8" s="9" t="s">
        <v>11</v>
      </c>
      <c r="F8" s="9" t="s">
        <v>12</v>
      </c>
      <c r="G8" s="9" t="s">
        <v>20</v>
      </c>
      <c r="H8" s="9" t="s">
        <v>24</v>
      </c>
      <c r="I8" s="9" t="s">
        <v>28</v>
      </c>
      <c r="J8" s="9" t="s">
        <v>32</v>
      </c>
    </row>
    <row r="9" spans="1:10" ht="15" customHeight="1">
      <c r="A9" s="7" t="s">
        <v>124</v>
      </c>
      <c r="B9" s="9" t="s">
        <v>5</v>
      </c>
      <c r="C9" s="9" t="s">
        <v>5</v>
      </c>
      <c r="D9" s="9" t="s">
        <v>5</v>
      </c>
      <c r="E9" s="28" t="s">
        <v>5</v>
      </c>
      <c r="F9" s="28" t="s">
        <v>5</v>
      </c>
      <c r="G9" s="28" t="s">
        <v>5</v>
      </c>
      <c r="H9" s="28" t="s">
        <v>5</v>
      </c>
      <c r="I9" s="28" t="s">
        <v>5</v>
      </c>
      <c r="J9" s="28" t="s">
        <v>5</v>
      </c>
    </row>
    <row r="10" spans="1:10" ht="15" customHeight="1">
      <c r="A10" s="29" t="s">
        <v>5</v>
      </c>
      <c r="B10" s="30" t="s">
        <v>5</v>
      </c>
      <c r="C10" s="30" t="s">
        <v>5</v>
      </c>
      <c r="D10" s="30" t="s">
        <v>5</v>
      </c>
      <c r="E10" s="28" t="s">
        <v>5</v>
      </c>
      <c r="F10" s="28" t="s">
        <v>5</v>
      </c>
      <c r="G10" s="28" t="s">
        <v>5</v>
      </c>
      <c r="H10" s="28" t="s">
        <v>5</v>
      </c>
      <c r="I10" s="28" t="s">
        <v>5</v>
      </c>
      <c r="J10" s="28" t="s">
        <v>5</v>
      </c>
    </row>
    <row r="11" spans="1:10" ht="15" customHeight="1">
      <c r="A11" s="29" t="s">
        <v>5</v>
      </c>
      <c r="B11" s="30" t="s">
        <v>5</v>
      </c>
      <c r="C11" s="30" t="s">
        <v>5</v>
      </c>
      <c r="D11" s="30" t="s">
        <v>5</v>
      </c>
      <c r="E11" s="28" t="s">
        <v>5</v>
      </c>
      <c r="F11" s="28" t="s">
        <v>5</v>
      </c>
      <c r="G11" s="28" t="s">
        <v>5</v>
      </c>
      <c r="H11" s="28" t="s">
        <v>5</v>
      </c>
      <c r="I11" s="28" t="s">
        <v>5</v>
      </c>
      <c r="J11" s="28" t="s">
        <v>5</v>
      </c>
    </row>
    <row r="12" spans="1:10" ht="15" customHeight="1">
      <c r="A12" s="29" t="s">
        <v>5</v>
      </c>
      <c r="B12" s="30" t="s">
        <v>5</v>
      </c>
      <c r="C12" s="30" t="s">
        <v>5</v>
      </c>
      <c r="D12" s="30" t="s">
        <v>5</v>
      </c>
      <c r="E12" s="28" t="s">
        <v>5</v>
      </c>
      <c r="F12" s="28" t="s">
        <v>5</v>
      </c>
      <c r="G12" s="28" t="s">
        <v>5</v>
      </c>
      <c r="H12" s="28" t="s">
        <v>5</v>
      </c>
      <c r="I12" s="28" t="s">
        <v>5</v>
      </c>
      <c r="J12" s="28" t="s">
        <v>5</v>
      </c>
    </row>
    <row r="13" spans="1:10" ht="15" customHeight="1">
      <c r="A13" s="29" t="s">
        <v>5</v>
      </c>
      <c r="B13" s="30" t="s">
        <v>5</v>
      </c>
      <c r="C13" s="30" t="s">
        <v>5</v>
      </c>
      <c r="D13" s="30" t="s">
        <v>5</v>
      </c>
      <c r="E13" s="28" t="s">
        <v>5</v>
      </c>
      <c r="F13" s="28" t="s">
        <v>5</v>
      </c>
      <c r="G13" s="28" t="s">
        <v>5</v>
      </c>
      <c r="H13" s="28" t="s">
        <v>5</v>
      </c>
      <c r="I13" s="28" t="s">
        <v>5</v>
      </c>
      <c r="J13" s="28" t="s">
        <v>5</v>
      </c>
    </row>
    <row r="14" spans="1:10" ht="15" customHeight="1">
      <c r="A14" s="29" t="s">
        <v>5</v>
      </c>
      <c r="B14" s="30" t="s">
        <v>5</v>
      </c>
      <c r="C14" s="30" t="s">
        <v>5</v>
      </c>
      <c r="D14" s="30" t="s">
        <v>5</v>
      </c>
      <c r="E14" s="28" t="s">
        <v>5</v>
      </c>
      <c r="F14" s="28" t="s">
        <v>5</v>
      </c>
      <c r="G14" s="28" t="s">
        <v>5</v>
      </c>
      <c r="H14" s="28" t="s">
        <v>5</v>
      </c>
      <c r="I14" s="28" t="s">
        <v>5</v>
      </c>
      <c r="J14" s="28" t="s">
        <v>5</v>
      </c>
    </row>
    <row r="15" spans="1:10" ht="15" customHeight="1">
      <c r="A15" s="29" t="s">
        <v>5</v>
      </c>
      <c r="B15" s="30" t="s">
        <v>5</v>
      </c>
      <c r="C15" s="30" t="s">
        <v>5</v>
      </c>
      <c r="D15" s="30" t="s">
        <v>5</v>
      </c>
      <c r="E15" s="28" t="s">
        <v>5</v>
      </c>
      <c r="F15" s="28" t="s">
        <v>5</v>
      </c>
      <c r="G15" s="28" t="s">
        <v>5</v>
      </c>
      <c r="H15" s="28" t="s">
        <v>5</v>
      </c>
      <c r="I15" s="28" t="s">
        <v>5</v>
      </c>
      <c r="J15" s="28" t="s">
        <v>5</v>
      </c>
    </row>
    <row r="16" spans="1:10" ht="15" customHeight="1">
      <c r="A16" s="31" t="s">
        <v>339</v>
      </c>
      <c r="B16" s="31" t="s">
        <v>5</v>
      </c>
      <c r="C16" s="31" t="s">
        <v>5</v>
      </c>
      <c r="D16" s="31" t="s">
        <v>5</v>
      </c>
      <c r="E16" s="31" t="s">
        <v>5</v>
      </c>
      <c r="F16" s="31" t="s">
        <v>5</v>
      </c>
      <c r="G16" s="31" t="s">
        <v>5</v>
      </c>
      <c r="H16" s="31" t="s">
        <v>5</v>
      </c>
      <c r="I16" s="31" t="s">
        <v>5</v>
      </c>
      <c r="J16" s="31" t="s">
        <v>5</v>
      </c>
    </row>
    <row r="18" ht="12.75">
      <c r="F18" s="12" t="s">
        <v>345</v>
      </c>
    </row>
  </sheetData>
  <sheetProtection/>
  <mergeCells count="76">
    <mergeCell ref="A8:D8"/>
    <mergeCell ref="A9:D9"/>
    <mergeCell ref="A10:C10"/>
    <mergeCell ref="A11:C11"/>
    <mergeCell ref="A12:C12"/>
    <mergeCell ref="A13:C13"/>
    <mergeCell ref="A14:C14"/>
    <mergeCell ref="A15:C15"/>
    <mergeCell ref="A16:J16"/>
    <mergeCell ref="D6:D7"/>
    <mergeCell ref="E4:E7"/>
    <mergeCell ref="F4:F7"/>
    <mergeCell ref="G6:G7"/>
    <mergeCell ref="H6:H7"/>
    <mergeCell ref="I6:I7"/>
    <mergeCell ref="J4:J7"/>
    <mergeCell ref="A4:D5"/>
    <mergeCell ref="G4:I5"/>
    <mergeCell ref="A6: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G29"/>
  <sheetViews>
    <sheetView workbookViewId="0" topLeftCell="A1">
      <selection activeCell="D21" sqref="D21"/>
    </sheetView>
  </sheetViews>
  <sheetFormatPr defaultColWidth="8.8515625" defaultRowHeight="12.75"/>
  <cols>
    <col min="1" max="1" width="42.8515625" style="1" customWidth="1"/>
    <col min="2" max="2" width="5.421875" style="1" customWidth="1"/>
    <col min="3" max="4" width="19.28125" style="1" customWidth="1"/>
    <col min="5" max="5" width="42.8515625" style="1" customWidth="1"/>
    <col min="6" max="6" width="5.421875" style="1" customWidth="1"/>
    <col min="7" max="7" width="19.28125" style="1" customWidth="1"/>
    <col min="8" max="8" width="9.7109375" style="1" customWidth="1"/>
    <col min="9" max="16384" width="8.8515625" style="1" customWidth="1"/>
  </cols>
  <sheetData>
    <row r="1" ht="18.75">
      <c r="D1" s="2" t="s">
        <v>346</v>
      </c>
    </row>
    <row r="2" ht="12.75">
      <c r="G2" s="3" t="s">
        <v>347</v>
      </c>
    </row>
    <row r="3" spans="1:7" ht="12.75">
      <c r="A3" s="4" t="s">
        <v>343</v>
      </c>
      <c r="D3" s="12" t="s">
        <v>5</v>
      </c>
      <c r="G3" s="3" t="s">
        <v>3</v>
      </c>
    </row>
    <row r="4" spans="1:7" ht="15" customHeight="1">
      <c r="A4" s="5" t="s">
        <v>348</v>
      </c>
      <c r="B4" s="6" t="s">
        <v>8</v>
      </c>
      <c r="C4" s="6" t="s">
        <v>349</v>
      </c>
      <c r="D4" s="6" t="s">
        <v>350</v>
      </c>
      <c r="E4" s="6" t="s">
        <v>348</v>
      </c>
      <c r="F4" s="6" t="s">
        <v>8</v>
      </c>
      <c r="G4" s="6" t="s">
        <v>350</v>
      </c>
    </row>
    <row r="5" spans="1:7" ht="15" customHeight="1">
      <c r="A5" s="7" t="s">
        <v>351</v>
      </c>
      <c r="B5" s="9" t="s">
        <v>5</v>
      </c>
      <c r="C5" s="9" t="s">
        <v>11</v>
      </c>
      <c r="D5" s="9" t="s">
        <v>12</v>
      </c>
      <c r="E5" s="9" t="s">
        <v>351</v>
      </c>
      <c r="F5" s="9" t="s">
        <v>5</v>
      </c>
      <c r="G5" s="9" t="s">
        <v>20</v>
      </c>
    </row>
    <row r="6" spans="1:7" ht="15" customHeight="1">
      <c r="A6" s="13" t="s">
        <v>352</v>
      </c>
      <c r="B6" s="9" t="s">
        <v>11</v>
      </c>
      <c r="C6" s="14" t="s">
        <v>353</v>
      </c>
      <c r="D6" s="14" t="s">
        <v>353</v>
      </c>
      <c r="E6" s="15" t="s">
        <v>354</v>
      </c>
      <c r="F6" s="9" t="s">
        <v>82</v>
      </c>
      <c r="G6" s="16">
        <f>357090/10000</f>
        <v>35.709</v>
      </c>
    </row>
    <row r="7" spans="1:7" ht="15" customHeight="1">
      <c r="A7" s="13" t="s">
        <v>355</v>
      </c>
      <c r="B7" s="9" t="s">
        <v>12</v>
      </c>
      <c r="C7" s="17">
        <f aca="true" t="shared" si="0" ref="C7:C11">28700/10000</f>
        <v>2.87</v>
      </c>
      <c r="D7" s="17">
        <f aca="true" t="shared" si="1" ref="D7:D11">22965/10000</f>
        <v>2.2965</v>
      </c>
      <c r="E7" s="15" t="s">
        <v>356</v>
      </c>
      <c r="F7" s="9" t="s">
        <v>82</v>
      </c>
      <c r="G7" s="18" t="s">
        <v>353</v>
      </c>
    </row>
    <row r="8" spans="1:7" ht="15" customHeight="1">
      <c r="A8" s="13" t="s">
        <v>357</v>
      </c>
      <c r="B8" s="9" t="s">
        <v>20</v>
      </c>
      <c r="C8" s="17"/>
      <c r="D8" s="17"/>
      <c r="E8" s="15" t="s">
        <v>358</v>
      </c>
      <c r="F8" s="9" t="s">
        <v>86</v>
      </c>
      <c r="G8" s="17">
        <v>1</v>
      </c>
    </row>
    <row r="9" spans="1:7" ht="15" customHeight="1">
      <c r="A9" s="13" t="s">
        <v>359</v>
      </c>
      <c r="B9" s="9" t="s">
        <v>24</v>
      </c>
      <c r="C9" s="17">
        <f t="shared" si="0"/>
        <v>2.87</v>
      </c>
      <c r="D9" s="17">
        <f t="shared" si="1"/>
        <v>2.2965</v>
      </c>
      <c r="E9" s="15" t="s">
        <v>360</v>
      </c>
      <c r="F9" s="9" t="s">
        <v>90</v>
      </c>
      <c r="G9" s="17"/>
    </row>
    <row r="10" spans="1:7" ht="15" customHeight="1">
      <c r="A10" s="13" t="s">
        <v>361</v>
      </c>
      <c r="B10" s="9" t="s">
        <v>28</v>
      </c>
      <c r="C10" s="17"/>
      <c r="D10" s="17"/>
      <c r="E10" s="15" t="s">
        <v>362</v>
      </c>
      <c r="F10" s="9" t="s">
        <v>94</v>
      </c>
      <c r="G10" s="17">
        <v>1</v>
      </c>
    </row>
    <row r="11" spans="1:7" ht="15" customHeight="1">
      <c r="A11" s="13" t="s">
        <v>363</v>
      </c>
      <c r="B11" s="9" t="s">
        <v>32</v>
      </c>
      <c r="C11" s="17">
        <f t="shared" si="0"/>
        <v>2.87</v>
      </c>
      <c r="D11" s="17">
        <f t="shared" si="1"/>
        <v>2.2965</v>
      </c>
      <c r="E11" s="15" t="s">
        <v>364</v>
      </c>
      <c r="F11" s="9" t="s">
        <v>97</v>
      </c>
      <c r="G11" s="17"/>
    </row>
    <row r="12" spans="1:7" ht="15" customHeight="1">
      <c r="A12" s="13" t="s">
        <v>365</v>
      </c>
      <c r="B12" s="9" t="s">
        <v>36</v>
      </c>
      <c r="C12" s="17"/>
      <c r="D12" s="17"/>
      <c r="E12" s="15" t="s">
        <v>366</v>
      </c>
      <c r="F12" s="9" t="s">
        <v>100</v>
      </c>
      <c r="G12" s="17"/>
    </row>
    <row r="13" spans="1:7" ht="15" customHeight="1">
      <c r="A13" s="13" t="s">
        <v>367</v>
      </c>
      <c r="B13" s="9" t="s">
        <v>39</v>
      </c>
      <c r="C13" s="17"/>
      <c r="D13" s="17"/>
      <c r="E13" s="15" t="s">
        <v>368</v>
      </c>
      <c r="F13" s="9" t="s">
        <v>102</v>
      </c>
      <c r="G13" s="17"/>
    </row>
    <row r="14" spans="1:7" ht="15" customHeight="1">
      <c r="A14" s="13" t="s">
        <v>369</v>
      </c>
      <c r="B14" s="9" t="s">
        <v>42</v>
      </c>
      <c r="C14" s="17"/>
      <c r="D14" s="17"/>
      <c r="E14" s="15" t="s">
        <v>370</v>
      </c>
      <c r="F14" s="9" t="s">
        <v>105</v>
      </c>
      <c r="G14" s="17"/>
    </row>
    <row r="15" spans="1:7" ht="15" customHeight="1">
      <c r="A15" s="13" t="s">
        <v>371</v>
      </c>
      <c r="B15" s="9" t="s">
        <v>45</v>
      </c>
      <c r="C15" s="17"/>
      <c r="D15" s="17"/>
      <c r="E15" s="15" t="s">
        <v>372</v>
      </c>
      <c r="F15" s="9" t="s">
        <v>15</v>
      </c>
      <c r="G15" s="17"/>
    </row>
    <row r="16" spans="1:7" ht="15" customHeight="1">
      <c r="A16" s="13" t="s">
        <v>373</v>
      </c>
      <c r="B16" s="9" t="s">
        <v>48</v>
      </c>
      <c r="C16" s="18" t="s">
        <v>353</v>
      </c>
      <c r="D16" s="18" t="s">
        <v>353</v>
      </c>
      <c r="E16" s="19" t="s">
        <v>5</v>
      </c>
      <c r="F16" s="9" t="s">
        <v>22</v>
      </c>
      <c r="G16" s="20" t="s">
        <v>5</v>
      </c>
    </row>
    <row r="17" spans="1:7" ht="15" customHeight="1">
      <c r="A17" s="13" t="s">
        <v>374</v>
      </c>
      <c r="B17" s="9" t="s">
        <v>51</v>
      </c>
      <c r="C17" s="18" t="s">
        <v>353</v>
      </c>
      <c r="D17" s="17"/>
      <c r="E17" s="19" t="s">
        <v>5</v>
      </c>
      <c r="F17" s="9" t="s">
        <v>26</v>
      </c>
      <c r="G17" s="20" t="s">
        <v>5</v>
      </c>
    </row>
    <row r="18" spans="1:7" ht="15" customHeight="1">
      <c r="A18" s="13" t="s">
        <v>375</v>
      </c>
      <c r="B18" s="9" t="s">
        <v>54</v>
      </c>
      <c r="C18" s="18" t="s">
        <v>353</v>
      </c>
      <c r="D18" s="17"/>
      <c r="E18" s="19" t="s">
        <v>5</v>
      </c>
      <c r="F18" s="9" t="s">
        <v>30</v>
      </c>
      <c r="G18" s="20" t="s">
        <v>5</v>
      </c>
    </row>
    <row r="19" spans="1:7" ht="15" customHeight="1">
      <c r="A19" s="13" t="s">
        <v>376</v>
      </c>
      <c r="B19" s="9" t="s">
        <v>57</v>
      </c>
      <c r="C19" s="18" t="s">
        <v>353</v>
      </c>
      <c r="D19" s="17"/>
      <c r="E19" s="15" t="s">
        <v>377</v>
      </c>
      <c r="F19" s="9" t="s">
        <v>34</v>
      </c>
      <c r="G19" s="20" t="s">
        <v>5</v>
      </c>
    </row>
    <row r="20" spans="1:7" ht="15" customHeight="1">
      <c r="A20" s="13" t="s">
        <v>378</v>
      </c>
      <c r="B20" s="9" t="s">
        <v>60</v>
      </c>
      <c r="C20" s="18" t="s">
        <v>353</v>
      </c>
      <c r="D20" s="17">
        <v>1</v>
      </c>
      <c r="E20" s="15" t="s">
        <v>377</v>
      </c>
      <c r="F20" s="9" t="s">
        <v>38</v>
      </c>
      <c r="G20" s="20" t="s">
        <v>5</v>
      </c>
    </row>
    <row r="21" spans="1:7" ht="15" customHeight="1">
      <c r="A21" s="13" t="s">
        <v>379</v>
      </c>
      <c r="B21" s="9" t="s">
        <v>63</v>
      </c>
      <c r="C21" s="18" t="s">
        <v>353</v>
      </c>
      <c r="D21" s="17"/>
      <c r="E21" s="15" t="s">
        <v>377</v>
      </c>
      <c r="F21" s="9" t="s">
        <v>41</v>
      </c>
      <c r="G21" s="20" t="s">
        <v>5</v>
      </c>
    </row>
    <row r="22" spans="1:7" ht="15" customHeight="1">
      <c r="A22" s="13" t="s">
        <v>380</v>
      </c>
      <c r="B22" s="9" t="s">
        <v>66</v>
      </c>
      <c r="C22" s="18" t="s">
        <v>353</v>
      </c>
      <c r="D22" s="17"/>
      <c r="E22" s="15" t="s">
        <v>5</v>
      </c>
      <c r="F22" s="9" t="s">
        <v>44</v>
      </c>
      <c r="G22" s="20" t="s">
        <v>5</v>
      </c>
    </row>
    <row r="23" spans="1:7" ht="15" customHeight="1">
      <c r="A23" s="13" t="s">
        <v>381</v>
      </c>
      <c r="B23" s="9" t="s">
        <v>69</v>
      </c>
      <c r="C23" s="18" t="s">
        <v>353</v>
      </c>
      <c r="D23" s="17"/>
      <c r="E23" s="15" t="s">
        <v>377</v>
      </c>
      <c r="F23" s="9" t="s">
        <v>47</v>
      </c>
      <c r="G23" s="20" t="s">
        <v>5</v>
      </c>
    </row>
    <row r="24" spans="1:7" ht="15" customHeight="1">
      <c r="A24" s="13" t="s">
        <v>382</v>
      </c>
      <c r="B24" s="9" t="s">
        <v>72</v>
      </c>
      <c r="C24" s="18" t="s">
        <v>353</v>
      </c>
      <c r="D24" s="17"/>
      <c r="E24" s="15" t="s">
        <v>5</v>
      </c>
      <c r="F24" s="9" t="s">
        <v>50</v>
      </c>
      <c r="G24" s="20" t="s">
        <v>5</v>
      </c>
    </row>
    <row r="25" spans="1:7" ht="15" customHeight="1">
      <c r="A25" s="13" t="s">
        <v>383</v>
      </c>
      <c r="B25" s="9" t="s">
        <v>75</v>
      </c>
      <c r="C25" s="14" t="s">
        <v>353</v>
      </c>
      <c r="D25" s="21"/>
      <c r="E25" s="15" t="s">
        <v>377</v>
      </c>
      <c r="F25" s="9" t="s">
        <v>53</v>
      </c>
      <c r="G25" s="20" t="s">
        <v>5</v>
      </c>
    </row>
    <row r="26" spans="1:7" ht="15" customHeight="1">
      <c r="A26" s="13" t="s">
        <v>384</v>
      </c>
      <c r="B26" s="9" t="s">
        <v>78</v>
      </c>
      <c r="C26" s="14" t="s">
        <v>353</v>
      </c>
      <c r="D26" s="21"/>
      <c r="E26" s="15" t="s">
        <v>377</v>
      </c>
      <c r="F26" s="9" t="s">
        <v>56</v>
      </c>
      <c r="G26" s="20" t="s">
        <v>5</v>
      </c>
    </row>
    <row r="27" spans="1:7" ht="15" customHeight="1">
      <c r="A27" s="11" t="s">
        <v>5</v>
      </c>
      <c r="B27" s="11" t="s">
        <v>5</v>
      </c>
      <c r="C27" s="11" t="s">
        <v>5</v>
      </c>
      <c r="D27" s="11" t="s">
        <v>5</v>
      </c>
      <c r="E27" s="11" t="s">
        <v>5</v>
      </c>
      <c r="F27" s="11" t="s">
        <v>5</v>
      </c>
      <c r="G27" s="11" t="s">
        <v>5</v>
      </c>
    </row>
    <row r="29" ht="12.75">
      <c r="D29" s="12" t="s">
        <v>385</v>
      </c>
    </row>
  </sheetData>
  <sheetProtection/>
  <mergeCells count="11">
    <mergeCell ref="A27:G27"/>
    <mergeCell ref="B4:B5"/>
    <mergeCell ref="F4:F5"/>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姚显怡</cp:lastModifiedBy>
  <dcterms:created xsi:type="dcterms:W3CDTF">2018-10-25T06:07:43Z</dcterms:created>
  <dcterms:modified xsi:type="dcterms:W3CDTF">2019-01-24T06:48:53Z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2052-11.1.0.8214</vt:lpwstr>
  </property>
  <property fmtid="{D5CDD505-2E9C-101B-9397-08002B2CF9AE}" pid="4" name="KSORubyTemplate">
    <vt:lpwstr>14</vt:lpwstr>
  </property>
</Properties>
</file>